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3085" windowHeight="4530" firstSheet="1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 " sheetId="7" r:id="rId7"/>
    <sheet name="август" sheetId="8" r:id="rId8"/>
    <sheet name="сентябрь" sheetId="9" r:id="rId9"/>
  </sheets>
  <definedNames>
    <definedName name="_xlnm.Print_Area" localSheetId="7">'август'!$A$1:$K$24</definedName>
    <definedName name="_xlnm.Print_Area" localSheetId="3">'апрель'!$A$1:$K$24</definedName>
    <definedName name="_xlnm.Print_Area" localSheetId="6">'июль '!$A$1:$K$24</definedName>
    <definedName name="_xlnm.Print_Area" localSheetId="5">'июнь'!$A$1:$K$24</definedName>
    <definedName name="_xlnm.Print_Area" localSheetId="4">'май'!$A$1:$K$24</definedName>
    <definedName name="_xlnm.Print_Area" localSheetId="2">'март'!$A$1:$K$24</definedName>
    <definedName name="_xlnm.Print_Area" localSheetId="8">'сентябрь'!$A$1:$K$24</definedName>
    <definedName name="_xlnm.Print_Area" localSheetId="1">'февраль'!$A$1:$K$22</definedName>
    <definedName name="_xlnm.Print_Area" localSheetId="0">'январь'!$A$1:$K$22</definedName>
  </definedNames>
  <calcPr fullCalcOnLoad="1"/>
</workbook>
</file>

<file path=xl/sharedStrings.xml><?xml version="1.0" encoding="utf-8"?>
<sst xmlns="http://schemas.openxmlformats.org/spreadsheetml/2006/main" count="451" uniqueCount="39">
  <si>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</si>
  <si>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</si>
  <si>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</si>
  <si>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</si>
  <si>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</si>
  <si>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</si>
  <si>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</si>
  <si>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</si>
  <si>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</si>
  <si>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СН I</t>
  </si>
  <si>
    <t>Всего</t>
  </si>
  <si>
    <t>уровень напряжения</t>
  </si>
  <si>
    <t>филиал ПАО "МРСК Центра" - "Курскэнерго"</t>
  </si>
  <si>
    <t>Январь 2019 год</t>
  </si>
  <si>
    <t>Регион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</si>
  <si>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</si>
  <si>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</si>
  <si>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</si>
  <si>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</si>
  <si>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</si>
  <si>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</si>
  <si>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</si>
  <si>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филиал ПАО "МРСК Центра" - "Белгородэнерго"</t>
  </si>
  <si>
    <t>филиал ПАО "МРСК Юга" - "Ростовэнерго"</t>
  </si>
  <si>
    <t>ПАО "МОЭСК"</t>
  </si>
  <si>
    <t>ПАО "МОЭСК"/ПАО "ОЭК"</t>
  </si>
  <si>
    <t>Объем фактического  полезного отпуска мощности по уровням напряжения, тыс. кВтч.</t>
  </si>
  <si>
    <t>СН-2</t>
  </si>
  <si>
    <t>филиал ПАО "МРСК Волги" - "Оренбургэнерго"</t>
  </si>
  <si>
    <t>ООО "УКХ"</t>
  </si>
  <si>
    <t>Февраль 2019 год</t>
  </si>
  <si>
    <t>Март 2019 год</t>
  </si>
  <si>
    <t>ПАО "ОЭК"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</si>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</sst>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" fontId="41" fillId="0" borderId="10" xfId="0" applyNumberFormat="1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172" fontId="41" fillId="0" borderId="10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 vertical="center"/>
    </xf>
    <xf numFmtId="4" fontId="41" fillId="0" borderId="15" xfId="0" applyNumberFormat="1" applyFont="1" applyBorder="1" applyAlignment="1">
      <alignment horizontal="left" vertical="center" wrapText="1"/>
    </xf>
    <xf numFmtId="172" fontId="41" fillId="0" borderId="15" xfId="0" applyNumberFormat="1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4" fontId="41" fillId="0" borderId="16" xfId="0" applyNumberFormat="1" applyFont="1" applyBorder="1" applyAlignment="1">
      <alignment horizontal="left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16" xfId="0" applyNumberFormat="1" applyFont="1" applyFill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4" fontId="41" fillId="0" borderId="18" xfId="0" applyNumberFormat="1" applyFont="1" applyBorder="1" applyAlignment="1">
      <alignment horizontal="left" vertical="center" wrapText="1"/>
    </xf>
    <xf numFmtId="172" fontId="41" fillId="0" borderId="18" xfId="0" applyNumberFormat="1" applyFont="1" applyBorder="1" applyAlignment="1">
      <alignment horizontal="center" vertical="center" wrapText="1"/>
    </xf>
    <xf numFmtId="172" fontId="41" fillId="0" borderId="18" xfId="0" applyNumberFormat="1" applyFont="1" applyFill="1" applyBorder="1" applyAlignment="1">
      <alignment horizontal="center" vertical="center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172" fontId="41" fillId="0" borderId="13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/>
    </xf>
    <xf numFmtId="4" fontId="41" fillId="0" borderId="14" xfId="0" applyNumberFormat="1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172" fontId="41" fillId="0" borderId="13" xfId="0" applyNumberFormat="1" applyFont="1" applyFill="1" applyBorder="1" applyAlignment="1">
      <alignment horizontal="center" vertical="center"/>
    </xf>
    <xf numFmtId="173" fontId="41" fillId="0" borderId="17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173" fontId="41" fillId="0" borderId="21" xfId="0" applyNumberFormat="1" applyFont="1" applyBorder="1" applyAlignment="1">
      <alignment horizontal="center" vertical="center"/>
    </xf>
    <xf numFmtId="172" fontId="41" fillId="0" borderId="14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2" fontId="41" fillId="0" borderId="16" xfId="0" applyNumberFormat="1" applyFont="1" applyFill="1" applyBorder="1" applyAlignment="1">
      <alignment horizontal="center" vertical="center" wrapText="1"/>
    </xf>
    <xf numFmtId="172" fontId="41" fillId="0" borderId="15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/>
    </xf>
    <xf numFmtId="0" fontId="41" fillId="0" borderId="17" xfId="0" applyFont="1" applyFill="1" applyBorder="1" applyAlignment="1">
      <alignment/>
    </xf>
    <xf numFmtId="172" fontId="41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0" fontId="41" fillId="0" borderId="14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172" fontId="41" fillId="0" borderId="13" xfId="0" applyNumberFormat="1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172" fontId="41" fillId="0" borderId="10" xfId="0" applyNumberFormat="1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172" fontId="41" fillId="0" borderId="14" xfId="0" applyNumberFormat="1" applyFont="1" applyFill="1" applyBorder="1" applyAlignment="1">
      <alignment horizontal="center" vertical="center" wrapText="1"/>
    </xf>
    <xf numFmtId="173" fontId="41" fillId="0" borderId="21" xfId="0" applyNumberFormat="1" applyFont="1" applyFill="1" applyBorder="1" applyAlignment="1">
      <alignment horizontal="center" vertical="center"/>
    </xf>
    <xf numFmtId="4" fontId="41" fillId="0" borderId="16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5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view="pageBreakPreview" zoomScaleSheetLayoutView="100" zoomScalePageLayoutView="0" workbookViewId="0" topLeftCell="C1">
      <selection activeCell="D4" sqref="D4:H4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13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4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17">
        <f aca="true" t="shared" si="0" ref="D7:D14">SUM(E7:H7)</f>
        <v>2279.168</v>
      </c>
      <c r="E7" s="18"/>
      <c r="F7" s="18"/>
      <c r="G7" s="19">
        <v>2279.168</v>
      </c>
      <c r="H7" s="19"/>
      <c r="I7" s="17">
        <f aca="true" t="shared" si="1" ref="I7:I22">SUM(J7:K7)</f>
        <v>0</v>
      </c>
      <c r="J7" s="20"/>
      <c r="K7" s="21"/>
    </row>
    <row r="8" spans="1:11" ht="33.75" customHeight="1" thickBot="1">
      <c r="A8" s="94"/>
      <c r="B8" s="98"/>
      <c r="C8" s="22" t="s">
        <v>4</v>
      </c>
      <c r="D8" s="23">
        <f t="shared" si="0"/>
        <v>0</v>
      </c>
      <c r="E8" s="24"/>
      <c r="F8" s="24"/>
      <c r="G8" s="24"/>
      <c r="H8" s="38"/>
      <c r="I8" s="14">
        <f t="shared" si="1"/>
        <v>0</v>
      </c>
      <c r="J8" s="25"/>
      <c r="K8" s="26"/>
    </row>
    <row r="9" spans="1:11" ht="15">
      <c r="A9" s="92" t="s">
        <v>16</v>
      </c>
      <c r="B9" s="97" t="s">
        <v>22</v>
      </c>
      <c r="C9" s="16" t="s">
        <v>3</v>
      </c>
      <c r="D9" s="17">
        <f t="shared" si="0"/>
        <v>8818.686999999987</v>
      </c>
      <c r="E9" s="27">
        <v>7885.753999999999</v>
      </c>
      <c r="F9" s="27"/>
      <c r="G9" s="27">
        <v>932.9329999999879</v>
      </c>
      <c r="H9" s="27"/>
      <c r="I9" s="17">
        <f t="shared" si="1"/>
        <v>8.018</v>
      </c>
      <c r="J9" s="27">
        <v>7.974</v>
      </c>
      <c r="K9" s="28">
        <v>0.044</v>
      </c>
    </row>
    <row r="10" spans="1:11" ht="32.25" customHeight="1" thickBot="1">
      <c r="A10" s="106"/>
      <c r="B10" s="110"/>
      <c r="C10" s="33" t="s">
        <v>4</v>
      </c>
      <c r="D10" s="23">
        <f t="shared" si="0"/>
        <v>0</v>
      </c>
      <c r="E10" s="34"/>
      <c r="F10" s="34"/>
      <c r="G10" s="34"/>
      <c r="H10" s="32"/>
      <c r="I10" s="31">
        <f t="shared" si="1"/>
        <v>0</v>
      </c>
      <c r="J10" s="34"/>
      <c r="K10" s="35"/>
    </row>
    <row r="11" spans="1:11" ht="15" customHeight="1">
      <c r="A11" s="92" t="s">
        <v>17</v>
      </c>
      <c r="B11" s="90" t="s">
        <v>28</v>
      </c>
      <c r="C11" s="16" t="s">
        <v>3</v>
      </c>
      <c r="D11" s="17">
        <f t="shared" si="0"/>
        <v>562.0930000000001</v>
      </c>
      <c r="E11" s="27">
        <v>342.824</v>
      </c>
      <c r="F11" s="27">
        <v>192.871</v>
      </c>
      <c r="G11" s="27">
        <v>26.398</v>
      </c>
      <c r="H11" s="27">
        <v>0</v>
      </c>
      <c r="I11" s="17">
        <f t="shared" si="1"/>
        <v>0</v>
      </c>
      <c r="J11" s="27"/>
      <c r="K11" s="28"/>
    </row>
    <row r="12" spans="1:11" ht="37.5" customHeight="1">
      <c r="A12" s="93"/>
      <c r="B12" s="91"/>
      <c r="C12" s="3" t="s">
        <v>4</v>
      </c>
      <c r="D12" s="5">
        <f t="shared" si="0"/>
        <v>0</v>
      </c>
      <c r="E12" s="8"/>
      <c r="F12" s="8"/>
      <c r="G12" s="8"/>
      <c r="H12" s="8"/>
      <c r="I12" s="5">
        <f t="shared" si="1"/>
        <v>0</v>
      </c>
      <c r="J12" s="8"/>
      <c r="K12" s="37"/>
    </row>
    <row r="13" spans="1:11" ht="24" customHeight="1">
      <c r="A13" s="93"/>
      <c r="B13" s="95" t="s">
        <v>29</v>
      </c>
      <c r="C13" s="3" t="s">
        <v>3</v>
      </c>
      <c r="D13" s="14">
        <f t="shared" si="0"/>
        <v>1032.245</v>
      </c>
      <c r="E13" s="8">
        <v>39.35</v>
      </c>
      <c r="F13" s="8">
        <v>0</v>
      </c>
      <c r="G13" s="8">
        <v>989.173</v>
      </c>
      <c r="H13" s="8">
        <v>3.722</v>
      </c>
      <c r="I13" s="5">
        <f t="shared" si="1"/>
        <v>0</v>
      </c>
      <c r="J13" s="8"/>
      <c r="K13" s="37"/>
    </row>
    <row r="14" spans="1:11" ht="35.25" customHeight="1" thickBot="1">
      <c r="A14" s="94"/>
      <c r="B14" s="96"/>
      <c r="C14" s="22" t="s">
        <v>4</v>
      </c>
      <c r="D14" s="23">
        <f t="shared" si="0"/>
        <v>0</v>
      </c>
      <c r="E14" s="29"/>
      <c r="F14" s="29"/>
      <c r="G14" s="29"/>
      <c r="H14" s="29"/>
      <c r="I14" s="23">
        <f t="shared" si="1"/>
        <v>0</v>
      </c>
      <c r="J14" s="29"/>
      <c r="K14" s="30"/>
    </row>
    <row r="15" spans="1:11" ht="15">
      <c r="A15" s="107" t="s">
        <v>18</v>
      </c>
      <c r="B15" s="111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108"/>
      <c r="B16" s="112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109" t="s">
        <v>19</v>
      </c>
      <c r="B17" s="97" t="s">
        <v>23</v>
      </c>
      <c r="C17" s="16" t="s">
        <v>3</v>
      </c>
      <c r="D17" s="17">
        <f aca="true" t="shared" si="2" ref="D17:D22">SUM(E17:H17)</f>
        <v>543.149</v>
      </c>
      <c r="E17" s="27"/>
      <c r="F17" s="27"/>
      <c r="G17" s="27">
        <v>543.149</v>
      </c>
      <c r="H17" s="27"/>
      <c r="I17" s="17">
        <f t="shared" si="1"/>
        <v>0</v>
      </c>
      <c r="J17" s="27"/>
      <c r="K17" s="28"/>
    </row>
    <row r="18" spans="1:11" ht="33.75" customHeight="1" thickBot="1">
      <c r="A18" s="108"/>
      <c r="B18" s="98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1"/>
        <v>0</v>
      </c>
      <c r="J18" s="29"/>
      <c r="K18" s="30"/>
    </row>
    <row r="19" spans="1:11" ht="15">
      <c r="A19" s="109" t="s">
        <v>20</v>
      </c>
      <c r="B19" s="113" t="s">
        <v>24</v>
      </c>
      <c r="C19" s="16" t="s">
        <v>3</v>
      </c>
      <c r="D19" s="17">
        <f t="shared" si="2"/>
        <v>2945.2970000000005</v>
      </c>
      <c r="E19" s="27">
        <v>1273.124</v>
      </c>
      <c r="F19" s="27"/>
      <c r="G19" s="27">
        <v>1672.1730000000002</v>
      </c>
      <c r="H19" s="27"/>
      <c r="I19" s="17">
        <f t="shared" si="1"/>
        <v>4.036</v>
      </c>
      <c r="J19" s="27">
        <v>1.742</v>
      </c>
      <c r="K19" s="28">
        <v>2.294</v>
      </c>
    </row>
    <row r="20" spans="1:11" ht="33.75" customHeight="1" thickBot="1">
      <c r="A20" s="108"/>
      <c r="B20" s="96"/>
      <c r="C20" s="22" t="s">
        <v>4</v>
      </c>
      <c r="D20" s="23">
        <f t="shared" si="2"/>
        <v>0</v>
      </c>
      <c r="E20" s="29"/>
      <c r="F20" s="29"/>
      <c r="G20" s="29"/>
      <c r="H20" s="32"/>
      <c r="I20" s="14">
        <f t="shared" si="1"/>
        <v>0</v>
      </c>
      <c r="J20" s="29"/>
      <c r="K20" s="30"/>
    </row>
    <row r="21" spans="1:11" ht="15">
      <c r="A21" s="109" t="s">
        <v>21</v>
      </c>
      <c r="B21" s="113" t="s">
        <v>25</v>
      </c>
      <c r="C21" s="16" t="s">
        <v>3</v>
      </c>
      <c r="D21" s="17">
        <f t="shared" si="2"/>
        <v>765.7850000000001</v>
      </c>
      <c r="E21" s="27">
        <v>682.363</v>
      </c>
      <c r="F21" s="27"/>
      <c r="G21" s="27">
        <v>83.422</v>
      </c>
      <c r="H21" s="27"/>
      <c r="I21" s="17">
        <f t="shared" si="1"/>
        <v>1.0590000000000002</v>
      </c>
      <c r="J21" s="27">
        <v>0.935</v>
      </c>
      <c r="K21" s="28">
        <v>0.124</v>
      </c>
    </row>
    <row r="22" spans="1:11" ht="34.5" customHeight="1" thickBot="1">
      <c r="A22" s="108"/>
      <c r="B22" s="96"/>
      <c r="C22" s="22" t="s">
        <v>4</v>
      </c>
      <c r="D22" s="23">
        <f t="shared" si="2"/>
        <v>0</v>
      </c>
      <c r="E22" s="29"/>
      <c r="F22" s="29"/>
      <c r="G22" s="29"/>
      <c r="H22" s="32"/>
      <c r="I22" s="14">
        <f t="shared" si="1"/>
        <v>0</v>
      </c>
      <c r="J22" s="29"/>
      <c r="K22" s="30"/>
    </row>
  </sheetData>
  <sheetProtection/>
  <mergeCells count="25">
    <mergeCell ref="A15:A16"/>
    <mergeCell ref="A17:A18"/>
    <mergeCell ref="A19:A20"/>
    <mergeCell ref="A21:A22"/>
    <mergeCell ref="B9:B10"/>
    <mergeCell ref="B15:B16"/>
    <mergeCell ref="B17:B18"/>
    <mergeCell ref="B19:B20"/>
    <mergeCell ref="B21:B22"/>
    <mergeCell ref="C4:C6"/>
    <mergeCell ref="D5:D6"/>
    <mergeCell ref="E5:G5"/>
    <mergeCell ref="A4:A6"/>
    <mergeCell ref="A7:A8"/>
    <mergeCell ref="A9:A10"/>
    <mergeCell ref="I4:K4"/>
    <mergeCell ref="I5:I6"/>
    <mergeCell ref="J5:K5"/>
    <mergeCell ref="A2:K2"/>
    <mergeCell ref="B11:B12"/>
    <mergeCell ref="A11:A14"/>
    <mergeCell ref="B13:B14"/>
    <mergeCell ref="D4:H4"/>
    <mergeCell ref="B7:B8"/>
    <mergeCell ref="B4:B6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view="pageBreakPreview" zoomScaleSheetLayoutView="100" zoomScalePageLayoutView="0" workbookViewId="0" topLeftCell="A4">
      <selection activeCell="E11" sqref="E11:H14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30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6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17">
        <f aca="true" t="shared" si="0" ref="D7:D14">SUM(E7:H7)</f>
        <v>2051.374</v>
      </c>
      <c r="E7" s="18"/>
      <c r="F7" s="18"/>
      <c r="G7" s="19">
        <v>2051.374</v>
      </c>
      <c r="H7" s="19"/>
      <c r="I7" s="17">
        <f aca="true" t="shared" si="1" ref="I7:I22">SUM(J7:K7)</f>
        <v>0</v>
      </c>
      <c r="J7" s="20"/>
      <c r="K7" s="21"/>
    </row>
    <row r="8" spans="1:11" ht="33.75" customHeight="1" thickBot="1">
      <c r="A8" s="94"/>
      <c r="B8" s="98"/>
      <c r="C8" s="22" t="s">
        <v>4</v>
      </c>
      <c r="D8" s="23">
        <f t="shared" si="0"/>
        <v>0</v>
      </c>
      <c r="E8" s="24"/>
      <c r="F8" s="24"/>
      <c r="G8" s="24"/>
      <c r="H8" s="38"/>
      <c r="I8" s="14">
        <f t="shared" si="1"/>
        <v>0</v>
      </c>
      <c r="J8" s="25"/>
      <c r="K8" s="26"/>
    </row>
    <row r="9" spans="1:11" ht="15">
      <c r="A9" s="92" t="s">
        <v>16</v>
      </c>
      <c r="B9" s="97" t="s">
        <v>22</v>
      </c>
      <c r="C9" s="16" t="s">
        <v>3</v>
      </c>
      <c r="D9" s="17">
        <f t="shared" si="0"/>
        <v>8208.965</v>
      </c>
      <c r="E9" s="27">
        <v>6984.912</v>
      </c>
      <c r="F9" s="27"/>
      <c r="G9" s="27">
        <v>1224.053</v>
      </c>
      <c r="H9" s="27"/>
      <c r="I9" s="17">
        <f t="shared" si="1"/>
        <v>8.524</v>
      </c>
      <c r="J9" s="27">
        <v>8.484</v>
      </c>
      <c r="K9" s="28">
        <v>0.04</v>
      </c>
    </row>
    <row r="10" spans="1:11" ht="32.25" customHeight="1" thickBot="1">
      <c r="A10" s="106"/>
      <c r="B10" s="110"/>
      <c r="C10" s="33" t="s">
        <v>4</v>
      </c>
      <c r="D10" s="23">
        <f t="shared" si="0"/>
        <v>0</v>
      </c>
      <c r="E10" s="34"/>
      <c r="F10" s="34"/>
      <c r="G10" s="34"/>
      <c r="H10" s="32"/>
      <c r="I10" s="31">
        <f t="shared" si="1"/>
        <v>0</v>
      </c>
      <c r="J10" s="34"/>
      <c r="K10" s="35"/>
    </row>
    <row r="11" spans="1:11" ht="15" customHeight="1">
      <c r="A11" s="92" t="s">
        <v>17</v>
      </c>
      <c r="B11" s="90" t="s">
        <v>28</v>
      </c>
      <c r="C11" s="16" t="s">
        <v>3</v>
      </c>
      <c r="D11" s="17">
        <f t="shared" si="0"/>
        <v>207.983</v>
      </c>
      <c r="E11" s="43">
        <v>0</v>
      </c>
      <c r="F11" s="43">
        <v>184.761</v>
      </c>
      <c r="G11" s="43">
        <v>23.222</v>
      </c>
      <c r="H11" s="43">
        <v>0</v>
      </c>
      <c r="I11" s="17">
        <f t="shared" si="1"/>
        <v>0</v>
      </c>
      <c r="J11" s="27"/>
      <c r="K11" s="28"/>
    </row>
    <row r="12" spans="1:11" ht="37.5" customHeight="1">
      <c r="A12" s="93"/>
      <c r="B12" s="91"/>
      <c r="C12" s="3" t="s">
        <v>4</v>
      </c>
      <c r="D12" s="5">
        <f t="shared" si="0"/>
        <v>0</v>
      </c>
      <c r="E12" s="44"/>
      <c r="F12" s="44"/>
      <c r="G12" s="44"/>
      <c r="H12" s="44"/>
      <c r="I12" s="5">
        <f t="shared" si="1"/>
        <v>0</v>
      </c>
      <c r="J12" s="8"/>
      <c r="K12" s="37"/>
    </row>
    <row r="13" spans="1:11" ht="24" customHeight="1">
      <c r="A13" s="93"/>
      <c r="B13" s="95" t="s">
        <v>29</v>
      </c>
      <c r="C13" s="3" t="s">
        <v>3</v>
      </c>
      <c r="D13" s="14">
        <f t="shared" si="0"/>
        <v>978.3389999999999</v>
      </c>
      <c r="E13" s="44">
        <v>23.419</v>
      </c>
      <c r="F13" s="44">
        <v>0</v>
      </c>
      <c r="G13" s="44">
        <v>951.553</v>
      </c>
      <c r="H13" s="44">
        <v>3.367</v>
      </c>
      <c r="I13" s="5">
        <f t="shared" si="1"/>
        <v>0</v>
      </c>
      <c r="J13" s="8"/>
      <c r="K13" s="37"/>
    </row>
    <row r="14" spans="1:11" ht="35.25" customHeight="1" thickBot="1">
      <c r="A14" s="94"/>
      <c r="B14" s="96"/>
      <c r="C14" s="22" t="s">
        <v>4</v>
      </c>
      <c r="D14" s="23">
        <f t="shared" si="0"/>
        <v>0</v>
      </c>
      <c r="E14" s="45"/>
      <c r="F14" s="45"/>
      <c r="G14" s="45"/>
      <c r="H14" s="45"/>
      <c r="I14" s="23">
        <f t="shared" si="1"/>
        <v>0</v>
      </c>
      <c r="J14" s="29"/>
      <c r="K14" s="30"/>
    </row>
    <row r="15" spans="1:11" ht="15">
      <c r="A15" s="107" t="s">
        <v>18</v>
      </c>
      <c r="B15" s="111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108"/>
      <c r="B16" s="112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109" t="s">
        <v>19</v>
      </c>
      <c r="B17" s="97" t="s">
        <v>23</v>
      </c>
      <c r="C17" s="16" t="s">
        <v>3</v>
      </c>
      <c r="D17" s="17">
        <f aca="true" t="shared" si="2" ref="D17:D22">SUM(E17:H17)</f>
        <v>489.313</v>
      </c>
      <c r="E17" s="27"/>
      <c r="F17" s="27"/>
      <c r="G17" s="27">
        <v>489.313</v>
      </c>
      <c r="H17" s="27"/>
      <c r="I17" s="17">
        <f t="shared" si="1"/>
        <v>0</v>
      </c>
      <c r="J17" s="27"/>
      <c r="K17" s="28"/>
    </row>
    <row r="18" spans="1:11" ht="33.75" customHeight="1" thickBot="1">
      <c r="A18" s="108"/>
      <c r="B18" s="98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1"/>
        <v>0</v>
      </c>
      <c r="J18" s="29"/>
      <c r="K18" s="30"/>
    </row>
    <row r="19" spans="1:11" ht="15">
      <c r="A19" s="109" t="s">
        <v>20</v>
      </c>
      <c r="B19" s="113" t="s">
        <v>24</v>
      </c>
      <c r="C19" s="16" t="s">
        <v>3</v>
      </c>
      <c r="D19" s="17">
        <f t="shared" si="2"/>
        <v>2492.7479999999996</v>
      </c>
      <c r="E19" s="27">
        <v>1156.841</v>
      </c>
      <c r="F19" s="27"/>
      <c r="G19" s="27">
        <v>1335.907</v>
      </c>
      <c r="H19" s="27"/>
      <c r="I19" s="17">
        <f t="shared" si="1"/>
        <v>3.7909999999999995</v>
      </c>
      <c r="J19" s="27">
        <v>1.757</v>
      </c>
      <c r="K19" s="28">
        <v>2.034</v>
      </c>
    </row>
    <row r="20" spans="1:11" ht="33.75" customHeight="1" thickBot="1">
      <c r="A20" s="108"/>
      <c r="B20" s="96"/>
      <c r="C20" s="22" t="s">
        <v>4</v>
      </c>
      <c r="D20" s="23">
        <f t="shared" si="2"/>
        <v>0</v>
      </c>
      <c r="E20" s="29"/>
      <c r="F20" s="29"/>
      <c r="G20" s="29"/>
      <c r="H20" s="32"/>
      <c r="I20" s="14">
        <f t="shared" si="1"/>
        <v>0</v>
      </c>
      <c r="J20" s="29"/>
      <c r="K20" s="30"/>
    </row>
    <row r="21" spans="1:11" ht="15">
      <c r="A21" s="109" t="s">
        <v>21</v>
      </c>
      <c r="B21" s="113" t="s">
        <v>25</v>
      </c>
      <c r="C21" s="16" t="s">
        <v>3</v>
      </c>
      <c r="D21" s="17">
        <f t="shared" si="2"/>
        <v>898.3870000000001</v>
      </c>
      <c r="E21" s="27">
        <v>633.484</v>
      </c>
      <c r="F21" s="27"/>
      <c r="G21" s="27">
        <v>264.903</v>
      </c>
      <c r="H21" s="27"/>
      <c r="I21" s="17">
        <f t="shared" si="1"/>
        <v>1.371</v>
      </c>
      <c r="J21" s="27">
        <v>0.961</v>
      </c>
      <c r="K21" s="39">
        <v>0.41</v>
      </c>
    </row>
    <row r="22" spans="1:11" ht="34.5" customHeight="1" thickBot="1">
      <c r="A22" s="108"/>
      <c r="B22" s="96"/>
      <c r="C22" s="22" t="s">
        <v>4</v>
      </c>
      <c r="D22" s="23">
        <f t="shared" si="2"/>
        <v>0</v>
      </c>
      <c r="E22" s="29"/>
      <c r="F22" s="29"/>
      <c r="G22" s="29"/>
      <c r="H22" s="32"/>
      <c r="I22" s="14">
        <f t="shared" si="1"/>
        <v>0</v>
      </c>
      <c r="J22" s="29"/>
      <c r="K22" s="30"/>
    </row>
  </sheetData>
  <sheetProtection/>
  <mergeCells count="25">
    <mergeCell ref="A21:A22"/>
    <mergeCell ref="B21:B22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B1">
      <selection activeCell="E13" sqref="E13:H13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31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40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17">
        <f aca="true" t="shared" si="0" ref="D7:D14">SUM(E7:H7)</f>
        <v>2241.515</v>
      </c>
      <c r="E7" s="18"/>
      <c r="F7" s="18"/>
      <c r="G7" s="19">
        <v>2241.515</v>
      </c>
      <c r="H7" s="19"/>
      <c r="I7" s="17">
        <f aca="true" t="shared" si="1" ref="I7:I24">SUM(J7:K7)</f>
        <v>0</v>
      </c>
      <c r="J7" s="20"/>
      <c r="K7" s="21"/>
    </row>
    <row r="8" spans="1:11" ht="33.75" customHeight="1" thickBot="1">
      <c r="A8" s="94"/>
      <c r="B8" s="98"/>
      <c r="C8" s="22" t="s">
        <v>4</v>
      </c>
      <c r="D8" s="23">
        <f t="shared" si="0"/>
        <v>0</v>
      </c>
      <c r="E8" s="24"/>
      <c r="F8" s="24"/>
      <c r="G8" s="24"/>
      <c r="H8" s="38"/>
      <c r="I8" s="14">
        <f t="shared" si="1"/>
        <v>0</v>
      </c>
      <c r="J8" s="25"/>
      <c r="K8" s="26"/>
    </row>
    <row r="9" spans="1:11" ht="15">
      <c r="A9" s="92" t="s">
        <v>16</v>
      </c>
      <c r="B9" s="97" t="s">
        <v>22</v>
      </c>
      <c r="C9" s="16" t="s">
        <v>3</v>
      </c>
      <c r="D9" s="17">
        <f t="shared" si="0"/>
        <v>8122.017000000011</v>
      </c>
      <c r="E9" s="27">
        <v>6932.002</v>
      </c>
      <c r="F9" s="27"/>
      <c r="G9" s="27">
        <v>1190.0150000000099</v>
      </c>
      <c r="H9" s="27"/>
      <c r="I9" s="17">
        <f t="shared" si="1"/>
        <v>7.1739999999999995</v>
      </c>
      <c r="J9" s="27">
        <v>7.13</v>
      </c>
      <c r="K9" s="28">
        <v>0.044</v>
      </c>
    </row>
    <row r="10" spans="1:11" ht="32.25" customHeight="1" thickBot="1">
      <c r="A10" s="106"/>
      <c r="B10" s="110"/>
      <c r="C10" s="33" t="s">
        <v>4</v>
      </c>
      <c r="D10" s="23">
        <f t="shared" si="0"/>
        <v>0</v>
      </c>
      <c r="E10" s="42"/>
      <c r="F10" s="42"/>
      <c r="G10" s="42"/>
      <c r="H10" s="32"/>
      <c r="I10" s="31">
        <f t="shared" si="1"/>
        <v>0</v>
      </c>
      <c r="J10" s="42"/>
      <c r="K10" s="35"/>
    </row>
    <row r="11" spans="1:11" ht="15" customHeight="1">
      <c r="A11" s="92" t="s">
        <v>17</v>
      </c>
      <c r="B11" s="90" t="s">
        <v>28</v>
      </c>
      <c r="C11" s="16" t="s">
        <v>3</v>
      </c>
      <c r="D11" s="17">
        <f t="shared" si="0"/>
        <v>0</v>
      </c>
      <c r="E11" s="43">
        <v>0</v>
      </c>
      <c r="F11" s="43"/>
      <c r="G11" s="43"/>
      <c r="H11" s="43">
        <v>0</v>
      </c>
      <c r="I11" s="17">
        <f t="shared" si="1"/>
        <v>0</v>
      </c>
      <c r="J11" s="27"/>
      <c r="K11" s="28"/>
    </row>
    <row r="12" spans="1:11" ht="37.5" customHeight="1">
      <c r="A12" s="93"/>
      <c r="B12" s="91"/>
      <c r="C12" s="3" t="s">
        <v>4</v>
      </c>
      <c r="D12" s="5">
        <f t="shared" si="0"/>
        <v>0</v>
      </c>
      <c r="E12" s="44"/>
      <c r="F12" s="44"/>
      <c r="G12" s="44"/>
      <c r="H12" s="44"/>
      <c r="I12" s="5">
        <f t="shared" si="1"/>
        <v>0</v>
      </c>
      <c r="J12" s="41"/>
      <c r="K12" s="37"/>
    </row>
    <row r="13" spans="1:11" ht="24" customHeight="1">
      <c r="A13" s="93"/>
      <c r="B13" s="95" t="s">
        <v>29</v>
      </c>
      <c r="C13" s="3" t="s">
        <v>3</v>
      </c>
      <c r="D13" s="14">
        <f t="shared" si="0"/>
        <v>0</v>
      </c>
      <c r="E13" s="44"/>
      <c r="F13" s="44"/>
      <c r="G13" s="44"/>
      <c r="H13" s="44"/>
      <c r="I13" s="5">
        <f t="shared" si="1"/>
        <v>0</v>
      </c>
      <c r="J13" s="41"/>
      <c r="K13" s="37"/>
    </row>
    <row r="14" spans="1:11" ht="35.25" customHeight="1" thickBot="1">
      <c r="A14" s="94"/>
      <c r="B14" s="96"/>
      <c r="C14" s="22" t="s">
        <v>4</v>
      </c>
      <c r="D14" s="23">
        <f t="shared" si="0"/>
        <v>0</v>
      </c>
      <c r="E14" s="45"/>
      <c r="F14" s="45"/>
      <c r="G14" s="45"/>
      <c r="H14" s="45"/>
      <c r="I14" s="23">
        <f t="shared" si="1"/>
        <v>0</v>
      </c>
      <c r="J14" s="29"/>
      <c r="K14" s="30"/>
    </row>
    <row r="15" spans="1:11" ht="15">
      <c r="A15" s="107" t="s">
        <v>18</v>
      </c>
      <c r="B15" s="111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108"/>
      <c r="B16" s="112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109" t="s">
        <v>19</v>
      </c>
      <c r="B17" s="97" t="s">
        <v>23</v>
      </c>
      <c r="C17" s="16" t="s">
        <v>3</v>
      </c>
      <c r="D17" s="17">
        <f aca="true" t="shared" si="2" ref="D17:D24">SUM(E17:H17)</f>
        <v>544.224</v>
      </c>
      <c r="E17" s="27"/>
      <c r="F17" s="27"/>
      <c r="G17" s="27">
        <v>544.224</v>
      </c>
      <c r="H17" s="27"/>
      <c r="I17" s="17">
        <f t="shared" si="1"/>
        <v>0</v>
      </c>
      <c r="J17" s="27"/>
      <c r="K17" s="28"/>
    </row>
    <row r="18" spans="1:11" ht="33.75" customHeight="1" thickBot="1">
      <c r="A18" s="108"/>
      <c r="B18" s="98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1"/>
        <v>0</v>
      </c>
      <c r="J18" s="29"/>
      <c r="K18" s="30"/>
    </row>
    <row r="19" spans="1:11" ht="15">
      <c r="A19" s="109" t="s">
        <v>20</v>
      </c>
      <c r="B19" s="113" t="s">
        <v>24</v>
      </c>
      <c r="C19" s="16" t="s">
        <v>3</v>
      </c>
      <c r="D19" s="17">
        <f t="shared" si="2"/>
        <v>2784.373</v>
      </c>
      <c r="E19" s="27">
        <v>1294.268</v>
      </c>
      <c r="F19" s="27"/>
      <c r="G19" s="27">
        <v>1490.105</v>
      </c>
      <c r="H19" s="27"/>
      <c r="I19" s="17">
        <f t="shared" si="1"/>
        <v>3.843</v>
      </c>
      <c r="J19" s="27">
        <v>1.77</v>
      </c>
      <c r="K19" s="28">
        <v>2.073</v>
      </c>
    </row>
    <row r="20" spans="1:11" ht="33.75" customHeight="1" thickBot="1">
      <c r="A20" s="107"/>
      <c r="B20" s="114"/>
      <c r="C20" s="33" t="s">
        <v>4</v>
      </c>
      <c r="D20" s="47">
        <f t="shared" si="2"/>
        <v>0</v>
      </c>
      <c r="E20" s="42"/>
      <c r="F20" s="42"/>
      <c r="G20" s="42"/>
      <c r="H20" s="32"/>
      <c r="I20" s="31">
        <f t="shared" si="1"/>
        <v>0</v>
      </c>
      <c r="J20" s="42"/>
      <c r="K20" s="35"/>
    </row>
    <row r="21" spans="1:11" ht="18.75" customHeight="1">
      <c r="A21" s="92" t="s">
        <v>20</v>
      </c>
      <c r="B21" s="115" t="s">
        <v>32</v>
      </c>
      <c r="C21" s="16" t="s">
        <v>3</v>
      </c>
      <c r="D21" s="17">
        <f t="shared" si="2"/>
        <v>218.731</v>
      </c>
      <c r="E21" s="27"/>
      <c r="F21" s="27"/>
      <c r="G21" s="27">
        <v>218.731</v>
      </c>
      <c r="H21" s="27"/>
      <c r="I21" s="17">
        <f t="shared" si="1"/>
        <v>0.304</v>
      </c>
      <c r="J21" s="27"/>
      <c r="K21" s="28">
        <v>0.304</v>
      </c>
    </row>
    <row r="22" spans="1:11" ht="32.25" customHeight="1" thickBot="1">
      <c r="A22" s="94"/>
      <c r="B22" s="116"/>
      <c r="C22" s="22" t="s">
        <v>4</v>
      </c>
      <c r="D22" s="23">
        <f t="shared" si="2"/>
        <v>0</v>
      </c>
      <c r="E22" s="29"/>
      <c r="F22" s="29"/>
      <c r="G22" s="29"/>
      <c r="H22" s="29"/>
      <c r="I22" s="23">
        <f t="shared" si="1"/>
        <v>0</v>
      </c>
      <c r="J22" s="29"/>
      <c r="K22" s="30"/>
    </row>
    <row r="23" spans="1:11" ht="15">
      <c r="A23" s="107" t="s">
        <v>21</v>
      </c>
      <c r="B23" s="114" t="s">
        <v>24</v>
      </c>
      <c r="C23" s="13" t="s">
        <v>3</v>
      </c>
      <c r="D23" s="14">
        <f t="shared" si="2"/>
        <v>827.7</v>
      </c>
      <c r="E23" s="15">
        <v>739.912</v>
      </c>
      <c r="F23" s="15"/>
      <c r="G23" s="15">
        <v>87.788</v>
      </c>
      <c r="H23" s="15"/>
      <c r="I23" s="14">
        <f t="shared" si="1"/>
        <v>1.1749999999999998</v>
      </c>
      <c r="J23" s="15">
        <v>1.041</v>
      </c>
      <c r="K23" s="46">
        <v>0.134</v>
      </c>
    </row>
    <row r="24" spans="1:11" ht="30" customHeight="1">
      <c r="A24" s="107"/>
      <c r="B24" s="114"/>
      <c r="C24" s="33" t="s">
        <v>4</v>
      </c>
      <c r="D24" s="47">
        <f t="shared" si="2"/>
        <v>0</v>
      </c>
      <c r="E24" s="42"/>
      <c r="F24" s="42"/>
      <c r="G24" s="42"/>
      <c r="H24" s="32"/>
      <c r="I24" s="31">
        <f t="shared" si="1"/>
        <v>0</v>
      </c>
      <c r="J24" s="42"/>
      <c r="K24" s="35"/>
    </row>
  </sheetData>
  <sheetProtection/>
  <mergeCells count="27">
    <mergeCell ref="A23:A24"/>
    <mergeCell ref="B23:B24"/>
    <mergeCell ref="A21:A22"/>
    <mergeCell ref="B21:B22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C1">
      <selection activeCell="I19" sqref="I19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33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48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51">
        <f aca="true" t="shared" si="0" ref="D7:D14">SUM(E7:H7)</f>
        <v>1682.358</v>
      </c>
      <c r="E7" s="18"/>
      <c r="F7" s="18"/>
      <c r="G7" s="19">
        <v>1682.358</v>
      </c>
      <c r="H7" s="19"/>
      <c r="I7" s="17">
        <f aca="true" t="shared" si="1" ref="I7:I24">SUM(J7:K7)</f>
        <v>0</v>
      </c>
      <c r="J7" s="20"/>
      <c r="K7" s="21"/>
    </row>
    <row r="8" spans="1:11" ht="33.75" customHeight="1" thickBot="1">
      <c r="A8" s="94"/>
      <c r="B8" s="98"/>
      <c r="C8" s="22" t="s">
        <v>4</v>
      </c>
      <c r="D8" s="23">
        <f t="shared" si="0"/>
        <v>0</v>
      </c>
      <c r="E8" s="24"/>
      <c r="F8" s="24"/>
      <c r="G8" s="24"/>
      <c r="H8" s="38"/>
      <c r="I8" s="14">
        <f t="shared" si="1"/>
        <v>0</v>
      </c>
      <c r="J8" s="25"/>
      <c r="K8" s="26"/>
    </row>
    <row r="9" spans="1:11" ht="15">
      <c r="A9" s="92" t="s">
        <v>16</v>
      </c>
      <c r="B9" s="97" t="s">
        <v>22</v>
      </c>
      <c r="C9" s="16" t="s">
        <v>3</v>
      </c>
      <c r="D9" s="51">
        <f t="shared" si="0"/>
        <v>5726.078</v>
      </c>
      <c r="E9" s="43">
        <v>4358.569</v>
      </c>
      <c r="F9" s="27"/>
      <c r="G9" s="43">
        <v>1367.509</v>
      </c>
      <c r="H9" s="27"/>
      <c r="I9" s="17">
        <f t="shared" si="1"/>
        <v>7.1739999999999995</v>
      </c>
      <c r="J9" s="27">
        <v>7.13</v>
      </c>
      <c r="K9" s="28">
        <v>0.044</v>
      </c>
    </row>
    <row r="10" spans="1:11" ht="32.25" customHeight="1" thickBot="1">
      <c r="A10" s="106"/>
      <c r="B10" s="110"/>
      <c r="C10" s="33" t="s">
        <v>4</v>
      </c>
      <c r="D10" s="23">
        <f t="shared" si="0"/>
        <v>0</v>
      </c>
      <c r="E10" s="50"/>
      <c r="F10" s="50"/>
      <c r="G10" s="50"/>
      <c r="H10" s="32"/>
      <c r="I10" s="31">
        <f t="shared" si="1"/>
        <v>0</v>
      </c>
      <c r="J10" s="50"/>
      <c r="K10" s="35"/>
    </row>
    <row r="11" spans="1:11" ht="15" customHeight="1">
      <c r="A11" s="92" t="s">
        <v>17</v>
      </c>
      <c r="B11" s="90" t="s">
        <v>28</v>
      </c>
      <c r="C11" s="16" t="s">
        <v>3</v>
      </c>
      <c r="D11" s="51">
        <f t="shared" si="0"/>
        <v>2469.1189999999997</v>
      </c>
      <c r="E11" s="43">
        <v>2319.497</v>
      </c>
      <c r="F11" s="43">
        <v>137.892</v>
      </c>
      <c r="G11" s="43">
        <v>11.73</v>
      </c>
      <c r="H11" s="43">
        <v>0</v>
      </c>
      <c r="I11" s="17">
        <f t="shared" si="1"/>
        <v>0</v>
      </c>
      <c r="J11" s="27"/>
      <c r="K11" s="28"/>
    </row>
    <row r="12" spans="1:11" ht="37.5" customHeight="1">
      <c r="A12" s="93"/>
      <c r="B12" s="91"/>
      <c r="C12" s="3" t="s">
        <v>4</v>
      </c>
      <c r="D12" s="5">
        <f t="shared" si="0"/>
        <v>0</v>
      </c>
      <c r="E12" s="44"/>
      <c r="F12" s="44"/>
      <c r="G12" s="44"/>
      <c r="H12" s="44"/>
      <c r="I12" s="5">
        <f t="shared" si="1"/>
        <v>0</v>
      </c>
      <c r="J12" s="49"/>
      <c r="K12" s="37"/>
    </row>
    <row r="13" spans="1:11" ht="24" customHeight="1">
      <c r="A13" s="93"/>
      <c r="B13" s="95" t="s">
        <v>29</v>
      </c>
      <c r="C13" s="3" t="s">
        <v>3</v>
      </c>
      <c r="D13" s="52">
        <f t="shared" si="0"/>
        <v>968.721</v>
      </c>
      <c r="E13" s="44">
        <v>40.414</v>
      </c>
      <c r="F13" s="44">
        <v>0</v>
      </c>
      <c r="G13" s="44">
        <v>925.878</v>
      </c>
      <c r="H13" s="44">
        <v>2.429</v>
      </c>
      <c r="I13" s="5">
        <f t="shared" si="1"/>
        <v>0</v>
      </c>
      <c r="J13" s="49"/>
      <c r="K13" s="37"/>
    </row>
    <row r="14" spans="1:11" ht="35.25" customHeight="1" thickBot="1">
      <c r="A14" s="94"/>
      <c r="B14" s="96"/>
      <c r="C14" s="22" t="s">
        <v>4</v>
      </c>
      <c r="D14" s="23">
        <f t="shared" si="0"/>
        <v>0</v>
      </c>
      <c r="E14" s="45"/>
      <c r="F14" s="45"/>
      <c r="G14" s="45"/>
      <c r="H14" s="45"/>
      <c r="I14" s="23">
        <f t="shared" si="1"/>
        <v>0</v>
      </c>
      <c r="J14" s="29"/>
      <c r="K14" s="30"/>
    </row>
    <row r="15" spans="1:11" ht="15">
      <c r="A15" s="107" t="s">
        <v>18</v>
      </c>
      <c r="B15" s="111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108"/>
      <c r="B16" s="112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109" t="s">
        <v>19</v>
      </c>
      <c r="B17" s="97" t="s">
        <v>23</v>
      </c>
      <c r="C17" s="16" t="s">
        <v>3</v>
      </c>
      <c r="D17" s="51">
        <f aca="true" t="shared" si="2" ref="D17:D24">SUM(E17:H17)</f>
        <v>526.618</v>
      </c>
      <c r="E17" s="27"/>
      <c r="F17" s="27"/>
      <c r="G17" s="43">
        <v>526.618</v>
      </c>
      <c r="H17" s="27"/>
      <c r="I17" s="17">
        <f t="shared" si="1"/>
        <v>0</v>
      </c>
      <c r="J17" s="27"/>
      <c r="K17" s="28"/>
    </row>
    <row r="18" spans="1:11" ht="33.75" customHeight="1" thickBot="1">
      <c r="A18" s="108"/>
      <c r="B18" s="98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1"/>
        <v>0</v>
      </c>
      <c r="J18" s="29"/>
      <c r="K18" s="30"/>
    </row>
    <row r="19" spans="1:11" ht="15">
      <c r="A19" s="109" t="s">
        <v>20</v>
      </c>
      <c r="B19" s="113" t="s">
        <v>24</v>
      </c>
      <c r="C19" s="16" t="s">
        <v>3</v>
      </c>
      <c r="D19" s="51">
        <f t="shared" si="2"/>
        <v>2788.083</v>
      </c>
      <c r="E19" s="43">
        <v>1279.864</v>
      </c>
      <c r="F19" s="27"/>
      <c r="G19" s="43">
        <v>1508.219</v>
      </c>
      <c r="H19" s="27"/>
      <c r="I19" s="17">
        <f t="shared" si="1"/>
        <v>4.01</v>
      </c>
      <c r="J19" s="27">
        <v>1.817</v>
      </c>
      <c r="K19" s="28">
        <v>2.193</v>
      </c>
    </row>
    <row r="20" spans="1:11" ht="33.75" customHeight="1" thickBot="1">
      <c r="A20" s="107"/>
      <c r="B20" s="114"/>
      <c r="C20" s="33" t="s">
        <v>4</v>
      </c>
      <c r="D20" s="47">
        <f t="shared" si="2"/>
        <v>0</v>
      </c>
      <c r="E20" s="50"/>
      <c r="F20" s="50"/>
      <c r="G20" s="50"/>
      <c r="H20" s="32"/>
      <c r="I20" s="31">
        <f t="shared" si="1"/>
        <v>0</v>
      </c>
      <c r="J20" s="50"/>
      <c r="K20" s="35"/>
    </row>
    <row r="21" spans="1:11" ht="18.75" customHeight="1">
      <c r="A21" s="92" t="s">
        <v>20</v>
      </c>
      <c r="B21" s="115" t="s">
        <v>32</v>
      </c>
      <c r="C21" s="16" t="s">
        <v>3</v>
      </c>
      <c r="D21" s="51">
        <f t="shared" si="2"/>
        <v>221.39</v>
      </c>
      <c r="E21" s="27"/>
      <c r="F21" s="27"/>
      <c r="G21" s="43">
        <v>221.39</v>
      </c>
      <c r="H21" s="27"/>
      <c r="I21" s="17">
        <f t="shared" si="1"/>
        <v>0.322</v>
      </c>
      <c r="J21" s="27"/>
      <c r="K21" s="28">
        <v>0.322</v>
      </c>
    </row>
    <row r="22" spans="1:11" ht="32.25" customHeight="1" thickBot="1">
      <c r="A22" s="94"/>
      <c r="B22" s="116"/>
      <c r="C22" s="22" t="s">
        <v>4</v>
      </c>
      <c r="D22" s="23">
        <f t="shared" si="2"/>
        <v>0</v>
      </c>
      <c r="E22" s="29"/>
      <c r="F22" s="29"/>
      <c r="G22" s="29"/>
      <c r="H22" s="29"/>
      <c r="I22" s="23">
        <f t="shared" si="1"/>
        <v>0</v>
      </c>
      <c r="J22" s="29"/>
      <c r="K22" s="30"/>
    </row>
    <row r="23" spans="1:11" ht="15">
      <c r="A23" s="107" t="s">
        <v>21</v>
      </c>
      <c r="B23" s="114" t="s">
        <v>24</v>
      </c>
      <c r="C23" s="13" t="s">
        <v>3</v>
      </c>
      <c r="D23" s="52">
        <f t="shared" si="2"/>
        <v>964.623</v>
      </c>
      <c r="E23" s="53">
        <v>819.889</v>
      </c>
      <c r="F23" s="53"/>
      <c r="G23" s="53">
        <v>144.734</v>
      </c>
      <c r="H23" s="15"/>
      <c r="I23" s="14">
        <f t="shared" si="1"/>
        <v>1.1749999999999998</v>
      </c>
      <c r="J23" s="15">
        <v>1.041</v>
      </c>
      <c r="K23" s="46">
        <v>0.134</v>
      </c>
    </row>
    <row r="24" spans="1:11" ht="30" customHeight="1">
      <c r="A24" s="107"/>
      <c r="B24" s="114"/>
      <c r="C24" s="33" t="s">
        <v>4</v>
      </c>
      <c r="D24" s="47">
        <f t="shared" si="2"/>
        <v>0</v>
      </c>
      <c r="E24" s="50"/>
      <c r="F24" s="50"/>
      <c r="G24" s="50"/>
      <c r="H24" s="32"/>
      <c r="I24" s="31">
        <f t="shared" si="1"/>
        <v>0</v>
      </c>
      <c r="J24" s="50"/>
      <c r="K24" s="35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A1">
      <selection activeCell="D7" sqref="D7:K24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34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54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51">
        <f aca="true" t="shared" si="0" ref="D7:D14">SUM(E7:H7)</f>
        <v>558.134</v>
      </c>
      <c r="E7" s="18"/>
      <c r="F7" s="18"/>
      <c r="G7" s="19">
        <v>558.134</v>
      </c>
      <c r="H7" s="19"/>
      <c r="I7" s="51">
        <f aca="true" t="shared" si="1" ref="I7:I24">SUM(J7:K7)</f>
        <v>0</v>
      </c>
      <c r="J7" s="59"/>
      <c r="K7" s="60"/>
    </row>
    <row r="8" spans="1:11" ht="33.75" customHeight="1" thickBot="1">
      <c r="A8" s="94"/>
      <c r="B8" s="98"/>
      <c r="C8" s="22" t="s">
        <v>4</v>
      </c>
      <c r="D8" s="61">
        <f t="shared" si="0"/>
        <v>0</v>
      </c>
      <c r="E8" s="24"/>
      <c r="F8" s="24"/>
      <c r="G8" s="24"/>
      <c r="H8" s="38"/>
      <c r="I8" s="52">
        <f t="shared" si="1"/>
        <v>0</v>
      </c>
      <c r="J8" s="62"/>
      <c r="K8" s="63"/>
    </row>
    <row r="9" spans="1:11" ht="15">
      <c r="A9" s="92" t="s">
        <v>16</v>
      </c>
      <c r="B9" s="97" t="s">
        <v>22</v>
      </c>
      <c r="C9" s="16" t="s">
        <v>3</v>
      </c>
      <c r="D9" s="51">
        <f t="shared" si="0"/>
        <v>6660.616</v>
      </c>
      <c r="E9" s="43">
        <v>5396.853</v>
      </c>
      <c r="F9" s="43"/>
      <c r="G9" s="43">
        <v>1263.763</v>
      </c>
      <c r="H9" s="43"/>
      <c r="I9" s="51">
        <f t="shared" si="1"/>
        <v>8.619</v>
      </c>
      <c r="J9" s="43">
        <v>8.575</v>
      </c>
      <c r="K9" s="58">
        <v>0.044</v>
      </c>
    </row>
    <row r="10" spans="1:11" ht="32.25" customHeight="1" thickBot="1">
      <c r="A10" s="106"/>
      <c r="B10" s="110"/>
      <c r="C10" s="33" t="s">
        <v>4</v>
      </c>
      <c r="D10" s="61">
        <f t="shared" si="0"/>
        <v>0</v>
      </c>
      <c r="E10" s="64"/>
      <c r="F10" s="64"/>
      <c r="G10" s="64"/>
      <c r="H10" s="65"/>
      <c r="I10" s="66">
        <f t="shared" si="1"/>
        <v>0</v>
      </c>
      <c r="J10" s="64"/>
      <c r="K10" s="67"/>
    </row>
    <row r="11" spans="1:11" ht="15" customHeight="1">
      <c r="A11" s="92" t="s">
        <v>17</v>
      </c>
      <c r="B11" s="90" t="s">
        <v>28</v>
      </c>
      <c r="C11" s="16" t="s">
        <v>3</v>
      </c>
      <c r="D11" s="51">
        <f t="shared" si="0"/>
        <v>4969.331</v>
      </c>
      <c r="E11" s="43">
        <v>4816.779</v>
      </c>
      <c r="F11" s="43">
        <v>148.669</v>
      </c>
      <c r="G11" s="43">
        <v>3.883</v>
      </c>
      <c r="H11" s="43">
        <v>0</v>
      </c>
      <c r="I11" s="51">
        <f t="shared" si="1"/>
        <v>0</v>
      </c>
      <c r="J11" s="43"/>
      <c r="K11" s="58"/>
    </row>
    <row r="12" spans="1:11" ht="37.5" customHeight="1">
      <c r="A12" s="93"/>
      <c r="B12" s="91"/>
      <c r="C12" s="3" t="s">
        <v>4</v>
      </c>
      <c r="D12" s="68">
        <f t="shared" si="0"/>
        <v>0</v>
      </c>
      <c r="E12" s="44"/>
      <c r="F12" s="44"/>
      <c r="G12" s="44"/>
      <c r="H12" s="44"/>
      <c r="I12" s="68">
        <f t="shared" si="1"/>
        <v>0</v>
      </c>
      <c r="J12" s="44"/>
      <c r="K12" s="69"/>
    </row>
    <row r="13" spans="1:11" ht="24" customHeight="1">
      <c r="A13" s="93"/>
      <c r="B13" s="95" t="s">
        <v>29</v>
      </c>
      <c r="C13" s="3" t="s">
        <v>3</v>
      </c>
      <c r="D13" s="52">
        <f t="shared" si="0"/>
        <v>968.987</v>
      </c>
      <c r="E13" s="44">
        <v>4.04</v>
      </c>
      <c r="F13" s="44">
        <v>0</v>
      </c>
      <c r="G13" s="44">
        <v>962.982</v>
      </c>
      <c r="H13" s="44">
        <v>1.965</v>
      </c>
      <c r="I13" s="68">
        <f t="shared" si="1"/>
        <v>0</v>
      </c>
      <c r="J13" s="44"/>
      <c r="K13" s="69"/>
    </row>
    <row r="14" spans="1:11" ht="35.25" customHeight="1" thickBot="1">
      <c r="A14" s="94"/>
      <c r="B14" s="96"/>
      <c r="C14" s="22" t="s">
        <v>4</v>
      </c>
      <c r="D14" s="61">
        <f t="shared" si="0"/>
        <v>0</v>
      </c>
      <c r="E14" s="45"/>
      <c r="F14" s="45"/>
      <c r="G14" s="45"/>
      <c r="H14" s="45"/>
      <c r="I14" s="61">
        <f t="shared" si="1"/>
        <v>0</v>
      </c>
      <c r="J14" s="45"/>
      <c r="K14" s="70"/>
    </row>
    <row r="15" spans="1:11" ht="15">
      <c r="A15" s="107" t="s">
        <v>18</v>
      </c>
      <c r="B15" s="111"/>
      <c r="C15" s="13" t="s">
        <v>3</v>
      </c>
      <c r="D15" s="52"/>
      <c r="E15" s="53"/>
      <c r="F15" s="53"/>
      <c r="G15" s="53"/>
      <c r="H15" s="53"/>
      <c r="I15" s="52"/>
      <c r="J15" s="53"/>
      <c r="K15" s="71"/>
    </row>
    <row r="16" spans="1:11" ht="39.75" customHeight="1" thickBot="1">
      <c r="A16" s="108"/>
      <c r="B16" s="112"/>
      <c r="C16" s="22" t="s">
        <v>4</v>
      </c>
      <c r="D16" s="61"/>
      <c r="E16" s="45"/>
      <c r="F16" s="45"/>
      <c r="G16" s="45"/>
      <c r="H16" s="65"/>
      <c r="I16" s="52"/>
      <c r="J16" s="45"/>
      <c r="K16" s="70"/>
    </row>
    <row r="17" spans="1:11" ht="15">
      <c r="A17" s="109" t="s">
        <v>19</v>
      </c>
      <c r="B17" s="97" t="s">
        <v>23</v>
      </c>
      <c r="C17" s="16" t="s">
        <v>3</v>
      </c>
      <c r="D17" s="51">
        <f aca="true" t="shared" si="2" ref="D17:D24">SUM(E17:H17)</f>
        <v>535.136</v>
      </c>
      <c r="E17" s="43"/>
      <c r="F17" s="43"/>
      <c r="G17" s="43">
        <v>535.136</v>
      </c>
      <c r="H17" s="43"/>
      <c r="I17" s="51">
        <f t="shared" si="1"/>
        <v>0</v>
      </c>
      <c r="J17" s="43"/>
      <c r="K17" s="58"/>
    </row>
    <row r="18" spans="1:11" ht="33.75" customHeight="1" thickBot="1">
      <c r="A18" s="108"/>
      <c r="B18" s="98"/>
      <c r="C18" s="22" t="s">
        <v>4</v>
      </c>
      <c r="D18" s="61">
        <f t="shared" si="2"/>
        <v>0</v>
      </c>
      <c r="E18" s="45"/>
      <c r="F18" s="45"/>
      <c r="G18" s="45"/>
      <c r="H18" s="65"/>
      <c r="I18" s="52">
        <f t="shared" si="1"/>
        <v>0</v>
      </c>
      <c r="J18" s="45"/>
      <c r="K18" s="70"/>
    </row>
    <row r="19" spans="1:11" ht="15">
      <c r="A19" s="109" t="s">
        <v>20</v>
      </c>
      <c r="B19" s="113" t="s">
        <v>24</v>
      </c>
      <c r="C19" s="16" t="s">
        <v>3</v>
      </c>
      <c r="D19" s="51">
        <f t="shared" si="2"/>
        <v>2903.423</v>
      </c>
      <c r="E19" s="43">
        <v>1323.001</v>
      </c>
      <c r="F19" s="43"/>
      <c r="G19" s="43">
        <v>1580.422</v>
      </c>
      <c r="H19" s="43"/>
      <c r="I19" s="51">
        <f t="shared" si="1"/>
        <v>4.082000000000001</v>
      </c>
      <c r="J19" s="43">
        <v>1.858</v>
      </c>
      <c r="K19" s="58">
        <v>2.224</v>
      </c>
    </row>
    <row r="20" spans="1:11" ht="33.75" customHeight="1" thickBot="1">
      <c r="A20" s="107"/>
      <c r="B20" s="114"/>
      <c r="C20" s="33" t="s">
        <v>4</v>
      </c>
      <c r="D20" s="72">
        <f t="shared" si="2"/>
        <v>0</v>
      </c>
      <c r="E20" s="64"/>
      <c r="F20" s="64"/>
      <c r="G20" s="64"/>
      <c r="H20" s="65"/>
      <c r="I20" s="66">
        <f t="shared" si="1"/>
        <v>0</v>
      </c>
      <c r="J20" s="64"/>
      <c r="K20" s="67"/>
    </row>
    <row r="21" spans="1:11" ht="18.75" customHeight="1">
      <c r="A21" s="92" t="s">
        <v>20</v>
      </c>
      <c r="B21" s="115" t="s">
        <v>32</v>
      </c>
      <c r="C21" s="16" t="s">
        <v>3</v>
      </c>
      <c r="D21" s="51">
        <f t="shared" si="2"/>
        <v>231.989</v>
      </c>
      <c r="E21" s="43"/>
      <c r="F21" s="43"/>
      <c r="G21" s="43">
        <v>231.989</v>
      </c>
      <c r="H21" s="43"/>
      <c r="I21" s="51">
        <f t="shared" si="1"/>
        <v>0.326</v>
      </c>
      <c r="J21" s="43"/>
      <c r="K21" s="58">
        <v>0.326</v>
      </c>
    </row>
    <row r="22" spans="1:11" ht="32.25" customHeight="1" thickBot="1">
      <c r="A22" s="94"/>
      <c r="B22" s="116"/>
      <c r="C22" s="22" t="s">
        <v>4</v>
      </c>
      <c r="D22" s="61">
        <f t="shared" si="2"/>
        <v>0</v>
      </c>
      <c r="E22" s="45"/>
      <c r="F22" s="45"/>
      <c r="G22" s="45"/>
      <c r="H22" s="45"/>
      <c r="I22" s="61">
        <f t="shared" si="1"/>
        <v>0</v>
      </c>
      <c r="J22" s="45"/>
      <c r="K22" s="70"/>
    </row>
    <row r="23" spans="1:11" ht="15">
      <c r="A23" s="107" t="s">
        <v>21</v>
      </c>
      <c r="B23" s="114" t="s">
        <v>24</v>
      </c>
      <c r="C23" s="13" t="s">
        <v>3</v>
      </c>
      <c r="D23" s="52">
        <f t="shared" si="2"/>
        <v>1110.538</v>
      </c>
      <c r="E23" s="53">
        <v>918.63</v>
      </c>
      <c r="F23" s="53"/>
      <c r="G23" s="53">
        <v>191.908</v>
      </c>
      <c r="H23" s="53"/>
      <c r="I23" s="52">
        <f t="shared" si="1"/>
        <v>1.61</v>
      </c>
      <c r="J23" s="53">
        <v>1.3</v>
      </c>
      <c r="K23" s="73">
        <v>0.31</v>
      </c>
    </row>
    <row r="24" spans="1:11" ht="30" customHeight="1">
      <c r="A24" s="107"/>
      <c r="B24" s="114"/>
      <c r="C24" s="33" t="s">
        <v>4</v>
      </c>
      <c r="D24" s="72">
        <f t="shared" si="2"/>
        <v>0</v>
      </c>
      <c r="E24" s="64"/>
      <c r="F24" s="64"/>
      <c r="G24" s="64"/>
      <c r="H24" s="65"/>
      <c r="I24" s="66">
        <f t="shared" si="1"/>
        <v>0</v>
      </c>
      <c r="J24" s="64"/>
      <c r="K24" s="67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A1">
      <selection activeCell="E28" sqref="E28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35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55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51">
        <f aca="true" t="shared" si="0" ref="D7:D14">SUM(E7:H7)</f>
        <v>491.126</v>
      </c>
      <c r="E7" s="18"/>
      <c r="F7" s="18"/>
      <c r="G7" s="19">
        <v>491.126</v>
      </c>
      <c r="H7" s="19"/>
      <c r="I7" s="17">
        <f aca="true" t="shared" si="1" ref="I7:I24">SUM(J7:K7)</f>
        <v>0</v>
      </c>
      <c r="J7" s="20"/>
      <c r="K7" s="21"/>
    </row>
    <row r="8" spans="1:11" ht="33.75" customHeight="1" thickBot="1">
      <c r="A8" s="94"/>
      <c r="B8" s="98"/>
      <c r="C8" s="22" t="s">
        <v>4</v>
      </c>
      <c r="D8" s="23">
        <f t="shared" si="0"/>
        <v>0</v>
      </c>
      <c r="E8" s="24"/>
      <c r="F8" s="24"/>
      <c r="G8" s="24"/>
      <c r="H8" s="38"/>
      <c r="I8" s="14">
        <f t="shared" si="1"/>
        <v>0</v>
      </c>
      <c r="J8" s="25"/>
      <c r="K8" s="26"/>
    </row>
    <row r="9" spans="1:11" ht="15">
      <c r="A9" s="92" t="s">
        <v>16</v>
      </c>
      <c r="B9" s="97" t="s">
        <v>22</v>
      </c>
      <c r="C9" s="16" t="s">
        <v>3</v>
      </c>
      <c r="D9" s="51">
        <f t="shared" si="0"/>
        <v>7471.540000000001</v>
      </c>
      <c r="E9" s="74">
        <v>6073.716</v>
      </c>
      <c r="F9" s="27"/>
      <c r="G9" s="43">
        <v>1397.824</v>
      </c>
      <c r="H9" s="27"/>
      <c r="I9" s="17">
        <f t="shared" si="1"/>
        <v>9.533000000000001</v>
      </c>
      <c r="J9" s="43">
        <v>9.467</v>
      </c>
      <c r="K9" s="58">
        <v>0.066</v>
      </c>
    </row>
    <row r="10" spans="1:11" ht="32.25" customHeight="1" thickBot="1">
      <c r="A10" s="106"/>
      <c r="B10" s="110"/>
      <c r="C10" s="33" t="s">
        <v>4</v>
      </c>
      <c r="D10" s="23">
        <f t="shared" si="0"/>
        <v>0</v>
      </c>
      <c r="E10" s="57"/>
      <c r="F10" s="57"/>
      <c r="G10" s="57"/>
      <c r="H10" s="32"/>
      <c r="I10" s="31">
        <f t="shared" si="1"/>
        <v>0</v>
      </c>
      <c r="J10" s="57"/>
      <c r="K10" s="35"/>
    </row>
    <row r="11" spans="1:11" ht="15" customHeight="1">
      <c r="A11" s="92" t="s">
        <v>17</v>
      </c>
      <c r="B11" s="90" t="s">
        <v>28</v>
      </c>
      <c r="C11" s="16" t="s">
        <v>3</v>
      </c>
      <c r="D11" s="51">
        <f t="shared" si="0"/>
        <v>9446.844000000001</v>
      </c>
      <c r="E11" s="43">
        <v>9308.239</v>
      </c>
      <c r="F11" s="43">
        <v>131.61</v>
      </c>
      <c r="G11" s="43">
        <v>6.995</v>
      </c>
      <c r="H11" s="43">
        <v>0</v>
      </c>
      <c r="I11" s="17">
        <f t="shared" si="1"/>
        <v>0</v>
      </c>
      <c r="J11" s="27"/>
      <c r="K11" s="28"/>
    </row>
    <row r="12" spans="1:11" ht="37.5" customHeight="1">
      <c r="A12" s="93"/>
      <c r="B12" s="91"/>
      <c r="C12" s="3" t="s">
        <v>4</v>
      </c>
      <c r="D12" s="5">
        <f t="shared" si="0"/>
        <v>0</v>
      </c>
      <c r="E12" s="44"/>
      <c r="F12" s="44"/>
      <c r="G12" s="44"/>
      <c r="H12" s="44"/>
      <c r="I12" s="5">
        <f t="shared" si="1"/>
        <v>0</v>
      </c>
      <c r="J12" s="56"/>
      <c r="K12" s="37"/>
    </row>
    <row r="13" spans="1:11" ht="24" customHeight="1">
      <c r="A13" s="93"/>
      <c r="B13" s="95" t="s">
        <v>29</v>
      </c>
      <c r="C13" s="3" t="s">
        <v>3</v>
      </c>
      <c r="D13" s="52">
        <f t="shared" si="0"/>
        <v>936.3710000000001</v>
      </c>
      <c r="E13" s="44">
        <v>2.366</v>
      </c>
      <c r="F13" s="44">
        <v>30.546</v>
      </c>
      <c r="G13" s="44">
        <v>902.21</v>
      </c>
      <c r="H13" s="44">
        <v>1.249</v>
      </c>
      <c r="I13" s="5">
        <f t="shared" si="1"/>
        <v>0</v>
      </c>
      <c r="J13" s="56"/>
      <c r="K13" s="37"/>
    </row>
    <row r="14" spans="1:11" ht="35.25" customHeight="1" thickBot="1">
      <c r="A14" s="94"/>
      <c r="B14" s="96"/>
      <c r="C14" s="22" t="s">
        <v>4</v>
      </c>
      <c r="D14" s="23">
        <f t="shared" si="0"/>
        <v>0</v>
      </c>
      <c r="E14" s="45"/>
      <c r="F14" s="45"/>
      <c r="G14" s="45"/>
      <c r="H14" s="45"/>
      <c r="I14" s="23">
        <f t="shared" si="1"/>
        <v>0</v>
      </c>
      <c r="J14" s="29"/>
      <c r="K14" s="30"/>
    </row>
    <row r="15" spans="1:11" ht="15">
      <c r="A15" s="107" t="s">
        <v>18</v>
      </c>
      <c r="B15" s="111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108"/>
      <c r="B16" s="112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109" t="s">
        <v>19</v>
      </c>
      <c r="B17" s="97" t="s">
        <v>23</v>
      </c>
      <c r="C17" s="16" t="s">
        <v>3</v>
      </c>
      <c r="D17" s="51">
        <f aca="true" t="shared" si="2" ref="D17:D24">SUM(E17:H17)</f>
        <v>522.667</v>
      </c>
      <c r="E17" s="27"/>
      <c r="F17" s="27"/>
      <c r="G17" s="43">
        <v>522.667</v>
      </c>
      <c r="H17" s="27"/>
      <c r="I17" s="17">
        <f t="shared" si="1"/>
        <v>0</v>
      </c>
      <c r="J17" s="27"/>
      <c r="K17" s="28"/>
    </row>
    <row r="18" spans="1:11" ht="33.75" customHeight="1" thickBot="1">
      <c r="A18" s="108"/>
      <c r="B18" s="98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1"/>
        <v>0</v>
      </c>
      <c r="J18" s="29"/>
      <c r="K18" s="30"/>
    </row>
    <row r="19" spans="1:11" ht="15">
      <c r="A19" s="109" t="s">
        <v>20</v>
      </c>
      <c r="B19" s="113" t="s">
        <v>24</v>
      </c>
      <c r="C19" s="16" t="s">
        <v>3</v>
      </c>
      <c r="D19" s="51">
        <f t="shared" si="2"/>
        <v>2919.7219999999998</v>
      </c>
      <c r="E19" s="43">
        <v>1318.102</v>
      </c>
      <c r="F19" s="27"/>
      <c r="G19" s="43">
        <v>1601.62</v>
      </c>
      <c r="H19" s="27"/>
      <c r="I19" s="17">
        <f t="shared" si="1"/>
        <v>4.215</v>
      </c>
      <c r="J19" s="43">
        <v>1.909</v>
      </c>
      <c r="K19" s="58">
        <v>2.306</v>
      </c>
    </row>
    <row r="20" spans="1:11" ht="33.75" customHeight="1" thickBot="1">
      <c r="A20" s="107"/>
      <c r="B20" s="114"/>
      <c r="C20" s="33" t="s">
        <v>4</v>
      </c>
      <c r="D20" s="47">
        <f t="shared" si="2"/>
        <v>0</v>
      </c>
      <c r="E20" s="57"/>
      <c r="F20" s="57"/>
      <c r="G20" s="57"/>
      <c r="H20" s="32"/>
      <c r="I20" s="31">
        <f t="shared" si="1"/>
        <v>0</v>
      </c>
      <c r="J20" s="57"/>
      <c r="K20" s="35"/>
    </row>
    <row r="21" spans="1:11" ht="18.75" customHeight="1">
      <c r="A21" s="92" t="s">
        <v>20</v>
      </c>
      <c r="B21" s="115" t="s">
        <v>32</v>
      </c>
      <c r="C21" s="16" t="s">
        <v>3</v>
      </c>
      <c r="D21" s="51">
        <f t="shared" si="2"/>
        <v>235.1</v>
      </c>
      <c r="E21" s="27"/>
      <c r="F21" s="27"/>
      <c r="G21" s="43">
        <v>235.1</v>
      </c>
      <c r="H21" s="27"/>
      <c r="I21" s="17">
        <f t="shared" si="1"/>
        <v>0.338</v>
      </c>
      <c r="J21" s="27"/>
      <c r="K21" s="58">
        <v>0.338</v>
      </c>
    </row>
    <row r="22" spans="1:11" ht="32.25" customHeight="1" thickBot="1">
      <c r="A22" s="94"/>
      <c r="B22" s="116"/>
      <c r="C22" s="22" t="s">
        <v>4</v>
      </c>
      <c r="D22" s="23">
        <f t="shared" si="2"/>
        <v>0</v>
      </c>
      <c r="E22" s="29"/>
      <c r="F22" s="29"/>
      <c r="G22" s="29"/>
      <c r="H22" s="29"/>
      <c r="I22" s="23">
        <f t="shared" si="1"/>
        <v>0</v>
      </c>
      <c r="J22" s="29"/>
      <c r="K22" s="30"/>
    </row>
    <row r="23" spans="1:11" ht="15">
      <c r="A23" s="107" t="s">
        <v>21</v>
      </c>
      <c r="B23" s="114" t="s">
        <v>24</v>
      </c>
      <c r="C23" s="13" t="s">
        <v>3</v>
      </c>
      <c r="D23" s="52">
        <f t="shared" si="2"/>
        <v>1151.087</v>
      </c>
      <c r="E23" s="53">
        <v>936.903</v>
      </c>
      <c r="F23" s="53"/>
      <c r="G23" s="53">
        <v>214.184</v>
      </c>
      <c r="H23" s="15"/>
      <c r="I23" s="14">
        <f t="shared" si="1"/>
        <v>1.681</v>
      </c>
      <c r="J23" s="53">
        <v>1.358</v>
      </c>
      <c r="K23" s="73">
        <v>0.323</v>
      </c>
    </row>
    <row r="24" spans="1:11" ht="30" customHeight="1">
      <c r="A24" s="107"/>
      <c r="B24" s="114"/>
      <c r="C24" s="33" t="s">
        <v>4</v>
      </c>
      <c r="D24" s="47">
        <f t="shared" si="2"/>
        <v>0</v>
      </c>
      <c r="E24" s="57"/>
      <c r="F24" s="57"/>
      <c r="G24" s="57"/>
      <c r="H24" s="32"/>
      <c r="I24" s="31">
        <f t="shared" si="1"/>
        <v>0</v>
      </c>
      <c r="J24" s="57"/>
      <c r="K24" s="35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SheetLayoutView="100" zoomScalePageLayoutView="0" workbookViewId="0" topLeftCell="A1">
      <selection activeCell="E11" sqref="E11:H13"/>
    </sheetView>
  </sheetViews>
  <sheetFormatPr defaultColWidth="8.8515625" defaultRowHeight="15"/>
  <cols>
    <col min="1" max="1" width="14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36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75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51">
        <v>0</v>
      </c>
      <c r="E7" s="18"/>
      <c r="F7" s="18"/>
      <c r="G7" s="19">
        <v>0</v>
      </c>
      <c r="H7" s="19"/>
      <c r="I7" s="17">
        <f aca="true" t="shared" si="0" ref="I7:I24">SUM(J7:K7)</f>
        <v>0</v>
      </c>
      <c r="J7" s="20"/>
      <c r="K7" s="21"/>
    </row>
    <row r="8" spans="1:11" ht="33.75" customHeight="1" thickBot="1">
      <c r="A8" s="94"/>
      <c r="B8" s="98"/>
      <c r="C8" s="22" t="s">
        <v>4</v>
      </c>
      <c r="D8" s="23">
        <f aca="true" t="shared" si="1" ref="D8:D14">SUM(E8:H8)</f>
        <v>0</v>
      </c>
      <c r="E8" s="24"/>
      <c r="F8" s="24"/>
      <c r="G8" s="24"/>
      <c r="H8" s="38"/>
      <c r="I8" s="14">
        <f t="shared" si="0"/>
        <v>0</v>
      </c>
      <c r="J8" s="25"/>
      <c r="K8" s="26"/>
    </row>
    <row r="9" spans="1:11" ht="15">
      <c r="A9" s="92" t="s">
        <v>16</v>
      </c>
      <c r="B9" s="97" t="s">
        <v>22</v>
      </c>
      <c r="C9" s="16" t="s">
        <v>3</v>
      </c>
      <c r="D9" s="51">
        <f t="shared" si="1"/>
        <v>7202.549000000001</v>
      </c>
      <c r="E9" s="74">
        <f>5801.474+1.631</f>
        <v>5803.1050000000005</v>
      </c>
      <c r="F9" s="27"/>
      <c r="G9" s="43">
        <f>1365.698+33.746</f>
        <v>1399.4440000000002</v>
      </c>
      <c r="H9" s="27"/>
      <c r="I9" s="17">
        <f t="shared" si="0"/>
        <v>9.147</v>
      </c>
      <c r="J9" s="43">
        <f>9.084</f>
        <v>9.084</v>
      </c>
      <c r="K9" s="58">
        <v>0.063</v>
      </c>
    </row>
    <row r="10" spans="1:11" ht="32.25" customHeight="1" thickBot="1">
      <c r="A10" s="106"/>
      <c r="B10" s="110"/>
      <c r="C10" s="33" t="s">
        <v>4</v>
      </c>
      <c r="D10" s="23">
        <f t="shared" si="1"/>
        <v>0</v>
      </c>
      <c r="E10" s="77"/>
      <c r="F10" s="77"/>
      <c r="G10" s="77"/>
      <c r="H10" s="32"/>
      <c r="I10" s="31">
        <f t="shared" si="0"/>
        <v>0</v>
      </c>
      <c r="J10" s="77"/>
      <c r="K10" s="35"/>
    </row>
    <row r="11" spans="1:11" ht="15" customHeight="1">
      <c r="A11" s="92" t="s">
        <v>17</v>
      </c>
      <c r="B11" s="90" t="s">
        <v>28</v>
      </c>
      <c r="C11" s="16" t="s">
        <v>3</v>
      </c>
      <c r="D11" s="51">
        <v>0</v>
      </c>
      <c r="E11" s="43">
        <v>11164.268</v>
      </c>
      <c r="F11" s="43">
        <v>170.921</v>
      </c>
      <c r="G11" s="43">
        <v>11.646</v>
      </c>
      <c r="H11" s="43">
        <v>0</v>
      </c>
      <c r="I11" s="17">
        <f t="shared" si="0"/>
        <v>0</v>
      </c>
      <c r="J11" s="27"/>
      <c r="K11" s="28"/>
    </row>
    <row r="12" spans="1:11" ht="37.5" customHeight="1">
      <c r="A12" s="93"/>
      <c r="B12" s="91"/>
      <c r="C12" s="3" t="s">
        <v>4</v>
      </c>
      <c r="D12" s="5">
        <f t="shared" si="1"/>
        <v>0</v>
      </c>
      <c r="E12" s="44"/>
      <c r="F12" s="44"/>
      <c r="G12" s="44"/>
      <c r="H12" s="44"/>
      <c r="I12" s="5">
        <f t="shared" si="0"/>
        <v>0</v>
      </c>
      <c r="J12" s="76"/>
      <c r="K12" s="37"/>
    </row>
    <row r="13" spans="1:11" ht="24" customHeight="1">
      <c r="A13" s="93"/>
      <c r="B13" s="95" t="s">
        <v>29</v>
      </c>
      <c r="C13" s="3" t="s">
        <v>3</v>
      </c>
      <c r="D13" s="52">
        <v>0</v>
      </c>
      <c r="E13" s="44">
        <v>3.322</v>
      </c>
      <c r="F13" s="44">
        <v>0</v>
      </c>
      <c r="G13" s="44">
        <v>1113.32</v>
      </c>
      <c r="H13" s="44">
        <v>1.518</v>
      </c>
      <c r="I13" s="5">
        <f t="shared" si="0"/>
        <v>0</v>
      </c>
      <c r="J13" s="76"/>
      <c r="K13" s="37"/>
    </row>
    <row r="14" spans="1:11" ht="35.25" customHeight="1" thickBot="1">
      <c r="A14" s="94"/>
      <c r="B14" s="96"/>
      <c r="C14" s="22" t="s">
        <v>4</v>
      </c>
      <c r="D14" s="23">
        <f t="shared" si="1"/>
        <v>0</v>
      </c>
      <c r="E14" s="45"/>
      <c r="F14" s="45"/>
      <c r="G14" s="45"/>
      <c r="H14" s="45"/>
      <c r="I14" s="23">
        <f t="shared" si="0"/>
        <v>0</v>
      </c>
      <c r="J14" s="29"/>
      <c r="K14" s="30"/>
    </row>
    <row r="15" spans="1:11" ht="15">
      <c r="A15" s="107" t="s">
        <v>18</v>
      </c>
      <c r="B15" s="111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108"/>
      <c r="B16" s="112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109" t="s">
        <v>19</v>
      </c>
      <c r="B17" s="97" t="s">
        <v>23</v>
      </c>
      <c r="C17" s="16" t="s">
        <v>3</v>
      </c>
      <c r="D17" s="51">
        <f aca="true" t="shared" si="2" ref="D17:D24">SUM(E17:H17)</f>
        <v>543.766</v>
      </c>
      <c r="E17" s="27"/>
      <c r="F17" s="27"/>
      <c r="G17" s="43">
        <v>543.766</v>
      </c>
      <c r="H17" s="27"/>
      <c r="I17" s="17">
        <f t="shared" si="0"/>
        <v>0</v>
      </c>
      <c r="J17" s="27"/>
      <c r="K17" s="28"/>
    </row>
    <row r="18" spans="1:11" ht="33.75" customHeight="1" thickBot="1">
      <c r="A18" s="108"/>
      <c r="B18" s="98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0"/>
        <v>0</v>
      </c>
      <c r="J18" s="29"/>
      <c r="K18" s="30"/>
    </row>
    <row r="19" spans="1:11" ht="15">
      <c r="A19" s="109" t="s">
        <v>20</v>
      </c>
      <c r="B19" s="113" t="s">
        <v>24</v>
      </c>
      <c r="C19" s="16" t="s">
        <v>3</v>
      </c>
      <c r="D19" s="51">
        <f t="shared" si="2"/>
        <v>3010.484</v>
      </c>
      <c r="E19" s="43">
        <f>1365.802</f>
        <v>1365.802</v>
      </c>
      <c r="F19" s="27"/>
      <c r="G19" s="43">
        <v>1644.682</v>
      </c>
      <c r="H19" s="27"/>
      <c r="I19" s="17">
        <f t="shared" si="0"/>
        <v>4.174</v>
      </c>
      <c r="J19" s="43">
        <f>1.885</f>
        <v>1.885</v>
      </c>
      <c r="K19" s="58">
        <v>2.289</v>
      </c>
    </row>
    <row r="20" spans="1:11" ht="33.75" customHeight="1" thickBot="1">
      <c r="A20" s="107"/>
      <c r="B20" s="114"/>
      <c r="C20" s="33" t="s">
        <v>4</v>
      </c>
      <c r="D20" s="47">
        <f t="shared" si="2"/>
        <v>0</v>
      </c>
      <c r="E20" s="77"/>
      <c r="F20" s="77"/>
      <c r="G20" s="77"/>
      <c r="H20" s="32"/>
      <c r="I20" s="31">
        <f t="shared" si="0"/>
        <v>0</v>
      </c>
      <c r="J20" s="77"/>
      <c r="K20" s="35"/>
    </row>
    <row r="21" spans="1:11" ht="18.75" customHeight="1">
      <c r="A21" s="92" t="s">
        <v>20</v>
      </c>
      <c r="B21" s="115" t="s">
        <v>32</v>
      </c>
      <c r="C21" s="16" t="s">
        <v>3</v>
      </c>
      <c r="D21" s="51">
        <f t="shared" si="2"/>
        <v>241.42</v>
      </c>
      <c r="E21" s="27"/>
      <c r="F21" s="27"/>
      <c r="G21" s="43">
        <v>241.42</v>
      </c>
      <c r="H21" s="27"/>
      <c r="I21" s="17">
        <f t="shared" si="0"/>
        <v>0.336</v>
      </c>
      <c r="J21" s="27"/>
      <c r="K21" s="58">
        <v>0.336</v>
      </c>
    </row>
    <row r="22" spans="1:11" ht="32.25" customHeight="1" thickBot="1">
      <c r="A22" s="94"/>
      <c r="B22" s="116"/>
      <c r="C22" s="22" t="s">
        <v>4</v>
      </c>
      <c r="D22" s="23">
        <f t="shared" si="2"/>
        <v>0</v>
      </c>
      <c r="E22" s="29"/>
      <c r="F22" s="29"/>
      <c r="G22" s="29"/>
      <c r="H22" s="29"/>
      <c r="I22" s="23">
        <f t="shared" si="0"/>
        <v>0</v>
      </c>
      <c r="J22" s="29"/>
      <c r="K22" s="30"/>
    </row>
    <row r="23" spans="1:11" ht="15">
      <c r="A23" s="107" t="s">
        <v>21</v>
      </c>
      <c r="B23" s="114" t="s">
        <v>24</v>
      </c>
      <c r="C23" s="13" t="s">
        <v>3</v>
      </c>
      <c r="D23" s="52">
        <f t="shared" si="2"/>
        <v>1221.366</v>
      </c>
      <c r="E23" s="53">
        <v>991.217</v>
      </c>
      <c r="F23" s="53"/>
      <c r="G23" s="53">
        <v>230.149</v>
      </c>
      <c r="H23" s="15"/>
      <c r="I23" s="14">
        <f t="shared" si="0"/>
        <v>1.7239999999999998</v>
      </c>
      <c r="J23" s="53">
        <v>1.376</v>
      </c>
      <c r="K23" s="73">
        <v>0.348</v>
      </c>
    </row>
    <row r="24" spans="1:11" ht="30" customHeight="1">
      <c r="A24" s="107"/>
      <c r="B24" s="114"/>
      <c r="C24" s="33" t="s">
        <v>4</v>
      </c>
      <c r="D24" s="47">
        <f t="shared" si="2"/>
        <v>0</v>
      </c>
      <c r="E24" s="77"/>
      <c r="F24" s="77"/>
      <c r="G24" s="77"/>
      <c r="H24" s="32"/>
      <c r="I24" s="31">
        <f t="shared" si="0"/>
        <v>0</v>
      </c>
      <c r="J24" s="77"/>
      <c r="K24" s="35"/>
    </row>
  </sheetData>
  <sheetProtection/>
  <mergeCells count="27"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  <mergeCell ref="A7:A8"/>
    <mergeCell ref="B7:B8"/>
    <mergeCell ref="A9:A10"/>
    <mergeCell ref="B9:B10"/>
    <mergeCell ref="A11:A14"/>
    <mergeCell ref="B11:B12"/>
    <mergeCell ref="B13:B14"/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4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37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78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51">
        <v>0</v>
      </c>
      <c r="E7" s="18"/>
      <c r="F7" s="18"/>
      <c r="G7" s="19">
        <v>0</v>
      </c>
      <c r="H7" s="19"/>
      <c r="I7" s="17">
        <f aca="true" t="shared" si="0" ref="I7:I24">SUM(J7:K7)</f>
        <v>0</v>
      </c>
      <c r="J7" s="20"/>
      <c r="K7" s="21"/>
    </row>
    <row r="8" spans="1:11" ht="33.75" customHeight="1" thickBot="1">
      <c r="A8" s="94"/>
      <c r="B8" s="98"/>
      <c r="C8" s="22" t="s">
        <v>4</v>
      </c>
      <c r="D8" s="23">
        <f aca="true" t="shared" si="1" ref="D8:D14">SUM(E8:H8)</f>
        <v>0</v>
      </c>
      <c r="E8" s="24"/>
      <c r="F8" s="24"/>
      <c r="G8" s="24"/>
      <c r="H8" s="38"/>
      <c r="I8" s="14">
        <f t="shared" si="0"/>
        <v>0</v>
      </c>
      <c r="J8" s="25"/>
      <c r="K8" s="26"/>
    </row>
    <row r="9" spans="1:11" ht="15">
      <c r="A9" s="92" t="s">
        <v>16</v>
      </c>
      <c r="B9" s="97" t="s">
        <v>22</v>
      </c>
      <c r="C9" s="16" t="s">
        <v>3</v>
      </c>
      <c r="D9" s="51">
        <f t="shared" si="1"/>
        <v>5836.414000000001</v>
      </c>
      <c r="E9" s="74">
        <f>4405.93+1.631</f>
        <v>4407.561000000001</v>
      </c>
      <c r="F9" s="27"/>
      <c r="G9" s="43">
        <f>1316.706+76.988+35.159</f>
        <v>1428.853</v>
      </c>
      <c r="H9" s="27"/>
      <c r="I9" s="17">
        <f t="shared" si="0"/>
        <v>6.242999999999999</v>
      </c>
      <c r="J9" s="43">
        <f>6.177</f>
        <v>6.177</v>
      </c>
      <c r="K9" s="58">
        <v>0.066</v>
      </c>
    </row>
    <row r="10" spans="1:11" ht="32.25" customHeight="1" thickBot="1">
      <c r="A10" s="106"/>
      <c r="B10" s="110"/>
      <c r="C10" s="33" t="s">
        <v>4</v>
      </c>
      <c r="D10" s="23">
        <f t="shared" si="1"/>
        <v>0</v>
      </c>
      <c r="E10" s="80"/>
      <c r="F10" s="80"/>
      <c r="G10" s="80"/>
      <c r="H10" s="32"/>
      <c r="I10" s="31">
        <f t="shared" si="0"/>
        <v>0</v>
      </c>
      <c r="J10" s="80"/>
      <c r="K10" s="35"/>
    </row>
    <row r="11" spans="1:11" ht="15" customHeight="1">
      <c r="A11" s="92" t="s">
        <v>17</v>
      </c>
      <c r="B11" s="90" t="s">
        <v>28</v>
      </c>
      <c r="C11" s="16" t="s">
        <v>3</v>
      </c>
      <c r="D11" s="51">
        <v>0</v>
      </c>
      <c r="E11" s="43">
        <v>10554.759</v>
      </c>
      <c r="F11" s="43">
        <v>173.744</v>
      </c>
      <c r="G11" s="43">
        <v>4.083</v>
      </c>
      <c r="H11" s="43">
        <v>0</v>
      </c>
      <c r="I11" s="17">
        <f t="shared" si="0"/>
        <v>0</v>
      </c>
      <c r="J11" s="27"/>
      <c r="K11" s="28"/>
    </row>
    <row r="12" spans="1:11" ht="37.5" customHeight="1">
      <c r="A12" s="93"/>
      <c r="B12" s="91"/>
      <c r="C12" s="3" t="s">
        <v>4</v>
      </c>
      <c r="D12" s="5">
        <f t="shared" si="1"/>
        <v>0</v>
      </c>
      <c r="E12" s="44"/>
      <c r="F12" s="44"/>
      <c r="G12" s="44"/>
      <c r="H12" s="44"/>
      <c r="I12" s="5">
        <f t="shared" si="0"/>
        <v>0</v>
      </c>
      <c r="J12" s="79"/>
      <c r="K12" s="37"/>
    </row>
    <row r="13" spans="1:11" ht="24" customHeight="1">
      <c r="A13" s="93"/>
      <c r="B13" s="95" t="s">
        <v>29</v>
      </c>
      <c r="C13" s="3" t="s">
        <v>3</v>
      </c>
      <c r="D13" s="52">
        <v>0</v>
      </c>
      <c r="E13" s="44">
        <v>2.413</v>
      </c>
      <c r="F13" s="44">
        <v>0.132</v>
      </c>
      <c r="G13" s="44">
        <v>925.095</v>
      </c>
      <c r="H13" s="44">
        <v>1.743</v>
      </c>
      <c r="I13" s="5">
        <f t="shared" si="0"/>
        <v>0</v>
      </c>
      <c r="J13" s="79"/>
      <c r="K13" s="37"/>
    </row>
    <row r="14" spans="1:11" ht="35.25" customHeight="1" thickBot="1">
      <c r="A14" s="94"/>
      <c r="B14" s="96"/>
      <c r="C14" s="22" t="s">
        <v>4</v>
      </c>
      <c r="D14" s="23">
        <f t="shared" si="1"/>
        <v>0</v>
      </c>
      <c r="E14" s="45"/>
      <c r="F14" s="45"/>
      <c r="G14" s="45"/>
      <c r="H14" s="45"/>
      <c r="I14" s="23">
        <f t="shared" si="0"/>
        <v>0</v>
      </c>
      <c r="J14" s="29"/>
      <c r="K14" s="30"/>
    </row>
    <row r="15" spans="1:11" ht="15">
      <c r="A15" s="107" t="s">
        <v>18</v>
      </c>
      <c r="B15" s="111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108"/>
      <c r="B16" s="112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109" t="s">
        <v>19</v>
      </c>
      <c r="B17" s="97" t="s">
        <v>23</v>
      </c>
      <c r="C17" s="16" t="s">
        <v>3</v>
      </c>
      <c r="D17" s="51">
        <f aca="true" t="shared" si="2" ref="D17:D24">SUM(E17:H17)</f>
        <v>543.509</v>
      </c>
      <c r="E17" s="27"/>
      <c r="F17" s="27"/>
      <c r="G17" s="43">
        <v>543.509</v>
      </c>
      <c r="H17" s="27"/>
      <c r="I17" s="17">
        <f t="shared" si="0"/>
        <v>0</v>
      </c>
      <c r="J17" s="27"/>
      <c r="K17" s="28"/>
    </row>
    <row r="18" spans="1:11" ht="33.75" customHeight="1" thickBot="1">
      <c r="A18" s="108"/>
      <c r="B18" s="98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0"/>
        <v>0</v>
      </c>
      <c r="J18" s="29"/>
      <c r="K18" s="30"/>
    </row>
    <row r="19" spans="1:11" ht="15">
      <c r="A19" s="109" t="s">
        <v>20</v>
      </c>
      <c r="B19" s="113" t="s">
        <v>24</v>
      </c>
      <c r="C19" s="16" t="s">
        <v>3</v>
      </c>
      <c r="D19" s="51">
        <f t="shared" si="2"/>
        <v>2933.2610000000004</v>
      </c>
      <c r="E19" s="43">
        <v>1369.333</v>
      </c>
      <c r="F19" s="27"/>
      <c r="G19" s="74">
        <v>1563.928</v>
      </c>
      <c r="H19" s="27"/>
      <c r="I19" s="17">
        <f t="shared" si="0"/>
        <v>4.1</v>
      </c>
      <c r="J19" s="43">
        <v>1.903</v>
      </c>
      <c r="K19" s="58">
        <v>2.197</v>
      </c>
    </row>
    <row r="20" spans="1:11" ht="33.75" customHeight="1" thickBot="1">
      <c r="A20" s="107"/>
      <c r="B20" s="114"/>
      <c r="C20" s="33" t="s">
        <v>4</v>
      </c>
      <c r="D20" s="47">
        <f t="shared" si="2"/>
        <v>0</v>
      </c>
      <c r="E20" s="80"/>
      <c r="F20" s="80"/>
      <c r="G20" s="80"/>
      <c r="H20" s="32"/>
      <c r="I20" s="31">
        <f t="shared" si="0"/>
        <v>0</v>
      </c>
      <c r="J20" s="80"/>
      <c r="K20" s="35"/>
    </row>
    <row r="21" spans="1:11" ht="18.75" customHeight="1">
      <c r="A21" s="92" t="s">
        <v>20</v>
      </c>
      <c r="B21" s="115" t="s">
        <v>32</v>
      </c>
      <c r="C21" s="16" t="s">
        <v>3</v>
      </c>
      <c r="D21" s="51">
        <f t="shared" si="2"/>
        <v>229.567</v>
      </c>
      <c r="E21" s="27"/>
      <c r="F21" s="27"/>
      <c r="G21" s="43">
        <v>229.567</v>
      </c>
      <c r="H21" s="27"/>
      <c r="I21" s="17">
        <f t="shared" si="0"/>
        <v>0.323</v>
      </c>
      <c r="J21" s="27"/>
      <c r="K21" s="58">
        <v>0.323</v>
      </c>
    </row>
    <row r="22" spans="1:11" ht="32.25" customHeight="1" thickBot="1">
      <c r="A22" s="94"/>
      <c r="B22" s="116"/>
      <c r="C22" s="22" t="s">
        <v>4</v>
      </c>
      <c r="D22" s="23">
        <f t="shared" si="2"/>
        <v>0</v>
      </c>
      <c r="E22" s="29"/>
      <c r="F22" s="29"/>
      <c r="G22" s="29"/>
      <c r="H22" s="29"/>
      <c r="I22" s="23">
        <f t="shared" si="0"/>
        <v>0</v>
      </c>
      <c r="J22" s="29"/>
      <c r="K22" s="30"/>
    </row>
    <row r="23" spans="1:11" ht="15">
      <c r="A23" s="107" t="s">
        <v>21</v>
      </c>
      <c r="B23" s="114" t="s">
        <v>24</v>
      </c>
      <c r="C23" s="13" t="s">
        <v>3</v>
      </c>
      <c r="D23" s="52">
        <f t="shared" si="2"/>
        <v>1162.7910000000002</v>
      </c>
      <c r="E23" s="53">
        <v>929.094</v>
      </c>
      <c r="F23" s="53"/>
      <c r="G23" s="53">
        <v>233.697</v>
      </c>
      <c r="H23" s="15"/>
      <c r="I23" s="14">
        <f t="shared" si="0"/>
        <v>1.6640000000000001</v>
      </c>
      <c r="J23" s="53">
        <v>1.31</v>
      </c>
      <c r="K23" s="73">
        <v>0.354</v>
      </c>
    </row>
    <row r="24" spans="1:11" ht="30" customHeight="1">
      <c r="A24" s="107"/>
      <c r="B24" s="114"/>
      <c r="C24" s="33" t="s">
        <v>4</v>
      </c>
      <c r="D24" s="47">
        <f t="shared" si="2"/>
        <v>0</v>
      </c>
      <c r="E24" s="80"/>
      <c r="F24" s="80"/>
      <c r="G24" s="80"/>
      <c r="H24" s="32"/>
      <c r="I24" s="31">
        <f t="shared" si="0"/>
        <v>0</v>
      </c>
      <c r="J24" s="80"/>
      <c r="K24" s="35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view="pageBreakPreview" zoomScale="90" zoomScaleSheetLayoutView="90" zoomScalePageLayoutView="0" workbookViewId="0" topLeftCell="A1">
      <selection activeCell="D13" sqref="D13"/>
    </sheetView>
  </sheetViews>
  <sheetFormatPr defaultColWidth="8.8515625" defaultRowHeight="15"/>
  <cols>
    <col min="1" max="1" width="16.140625" style="1" customWidth="1"/>
    <col min="2" max="2" width="29.7109375" style="1" customWidth="1"/>
    <col min="3" max="3" width="23.8515625" style="1" customWidth="1"/>
    <col min="4" max="4" width="13.140625" style="1" customWidth="1"/>
    <col min="5" max="6" width="14.421875" style="1" customWidth="1"/>
    <col min="7" max="8" width="10.7109375" style="1" customWidth="1"/>
    <col min="9" max="9" width="8.8515625" style="1" customWidth="1"/>
    <col min="10" max="10" width="11.7109375" style="1" customWidth="1"/>
    <col min="11" max="11" width="14.421875" style="1" customWidth="1"/>
    <col min="12" max="16384" width="8.8515625" style="1" customWidth="1"/>
  </cols>
  <sheetData>
    <row r="2" spans="1:11" ht="39" customHeight="1">
      <c r="A2" s="89" t="s">
        <v>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4" ht="15">
      <c r="A3" s="7" t="s">
        <v>38</v>
      </c>
      <c r="B3" s="7"/>
      <c r="C3" s="2"/>
      <c r="D3" s="2"/>
    </row>
    <row r="4" spans="1:11" ht="49.5" customHeight="1">
      <c r="A4" s="104" t="s">
        <v>14</v>
      </c>
      <c r="B4" s="99" t="s">
        <v>6</v>
      </c>
      <c r="C4" s="99" t="s">
        <v>8</v>
      </c>
      <c r="D4" s="84" t="s">
        <v>7</v>
      </c>
      <c r="E4" s="85"/>
      <c r="F4" s="85"/>
      <c r="G4" s="85"/>
      <c r="H4" s="86"/>
      <c r="I4" s="84" t="s">
        <v>26</v>
      </c>
      <c r="J4" s="85"/>
      <c r="K4" s="86"/>
    </row>
    <row r="5" spans="1:11" ht="18" customHeight="1">
      <c r="A5" s="104"/>
      <c r="B5" s="100"/>
      <c r="C5" s="100"/>
      <c r="D5" s="99" t="s">
        <v>10</v>
      </c>
      <c r="E5" s="84" t="s">
        <v>11</v>
      </c>
      <c r="F5" s="85"/>
      <c r="G5" s="103"/>
      <c r="H5" s="81"/>
      <c r="I5" s="87" t="s">
        <v>10</v>
      </c>
      <c r="J5" s="87" t="s">
        <v>11</v>
      </c>
      <c r="K5" s="87"/>
    </row>
    <row r="6" spans="1:11" ht="15.75" thickBot="1">
      <c r="A6" s="105"/>
      <c r="B6" s="101"/>
      <c r="C6" s="101"/>
      <c r="D6" s="102"/>
      <c r="E6" s="9" t="s">
        <v>0</v>
      </c>
      <c r="F6" s="9" t="s">
        <v>9</v>
      </c>
      <c r="G6" s="10" t="s">
        <v>1</v>
      </c>
      <c r="H6" s="10" t="s">
        <v>2</v>
      </c>
      <c r="I6" s="88"/>
      <c r="J6" s="11" t="s">
        <v>0</v>
      </c>
      <c r="K6" s="12" t="s">
        <v>27</v>
      </c>
    </row>
    <row r="7" spans="1:11" ht="19.5" customHeight="1">
      <c r="A7" s="92" t="s">
        <v>15</v>
      </c>
      <c r="B7" s="97" t="s">
        <v>12</v>
      </c>
      <c r="C7" s="16" t="s">
        <v>3</v>
      </c>
      <c r="D7" s="51">
        <v>0</v>
      </c>
      <c r="E7" s="18"/>
      <c r="F7" s="18"/>
      <c r="G7" s="19">
        <v>0</v>
      </c>
      <c r="H7" s="19"/>
      <c r="I7" s="17">
        <f aca="true" t="shared" si="0" ref="I7:I24">SUM(J7:K7)</f>
        <v>0</v>
      </c>
      <c r="J7" s="20"/>
      <c r="K7" s="21"/>
    </row>
    <row r="8" spans="1:11" ht="33.75" customHeight="1" thickBot="1">
      <c r="A8" s="94"/>
      <c r="B8" s="98"/>
      <c r="C8" s="22" t="s">
        <v>4</v>
      </c>
      <c r="D8" s="23">
        <f aca="true" t="shared" si="1" ref="D8:D14">SUM(E8:H8)</f>
        <v>0</v>
      </c>
      <c r="E8" s="24"/>
      <c r="F8" s="24"/>
      <c r="G8" s="24"/>
      <c r="H8" s="38"/>
      <c r="I8" s="14">
        <f t="shared" si="0"/>
        <v>0</v>
      </c>
      <c r="J8" s="25"/>
      <c r="K8" s="26"/>
    </row>
    <row r="9" spans="1:11" ht="15">
      <c r="A9" s="92" t="s">
        <v>16</v>
      </c>
      <c r="B9" s="97" t="s">
        <v>22</v>
      </c>
      <c r="C9" s="16" t="s">
        <v>3</v>
      </c>
      <c r="D9" s="51">
        <f t="shared" si="1"/>
        <v>6349.124000000001</v>
      </c>
      <c r="E9" s="74">
        <f>5197.425+1.578</f>
        <v>5199.003000000001</v>
      </c>
      <c r="F9" s="27"/>
      <c r="G9" s="43">
        <f>1034.856+83.933+31.332</f>
        <v>1150.121</v>
      </c>
      <c r="H9" s="27"/>
      <c r="I9" s="17">
        <f t="shared" si="0"/>
        <v>8.495</v>
      </c>
      <c r="J9" s="43">
        <v>8.433</v>
      </c>
      <c r="K9" s="58">
        <v>0.062</v>
      </c>
    </row>
    <row r="10" spans="1:11" ht="32.25" customHeight="1" thickBot="1">
      <c r="A10" s="106"/>
      <c r="B10" s="110"/>
      <c r="C10" s="33" t="s">
        <v>4</v>
      </c>
      <c r="D10" s="23">
        <f t="shared" si="1"/>
        <v>0</v>
      </c>
      <c r="E10" s="83"/>
      <c r="F10" s="83"/>
      <c r="G10" s="83"/>
      <c r="H10" s="32"/>
      <c r="I10" s="31">
        <f t="shared" si="0"/>
        <v>0</v>
      </c>
      <c r="J10" s="83"/>
      <c r="K10" s="35"/>
    </row>
    <row r="11" spans="1:11" ht="15" customHeight="1">
      <c r="A11" s="92" t="s">
        <v>17</v>
      </c>
      <c r="B11" s="90" t="s">
        <v>28</v>
      </c>
      <c r="C11" s="16" t="s">
        <v>3</v>
      </c>
      <c r="D11" s="51">
        <f>SUM(E11:H11)</f>
        <v>4767.554999999999</v>
      </c>
      <c r="E11" s="43">
        <v>4630.565</v>
      </c>
      <c r="F11" s="43">
        <v>135.509</v>
      </c>
      <c r="G11" s="43">
        <v>1.481</v>
      </c>
      <c r="H11" s="43">
        <v>0</v>
      </c>
      <c r="I11" s="17">
        <f t="shared" si="0"/>
        <v>0</v>
      </c>
      <c r="J11" s="27"/>
      <c r="K11" s="28"/>
    </row>
    <row r="12" spans="1:11" ht="37.5" customHeight="1">
      <c r="A12" s="93"/>
      <c r="B12" s="91"/>
      <c r="C12" s="3" t="s">
        <v>4</v>
      </c>
      <c r="D12" s="5">
        <f t="shared" si="1"/>
        <v>0</v>
      </c>
      <c r="E12" s="44"/>
      <c r="F12" s="44"/>
      <c r="G12" s="44"/>
      <c r="H12" s="44"/>
      <c r="I12" s="5">
        <f t="shared" si="0"/>
        <v>0</v>
      </c>
      <c r="J12" s="82"/>
      <c r="K12" s="37"/>
    </row>
    <row r="13" spans="1:11" ht="24" customHeight="1">
      <c r="A13" s="93"/>
      <c r="B13" s="95" t="s">
        <v>29</v>
      </c>
      <c r="C13" s="3" t="s">
        <v>3</v>
      </c>
      <c r="D13" s="52">
        <f>SUM(E13:H13)</f>
        <v>933.678</v>
      </c>
      <c r="E13" s="44">
        <v>2.347</v>
      </c>
      <c r="F13" s="44">
        <v>13.285</v>
      </c>
      <c r="G13" s="44">
        <v>916.369</v>
      </c>
      <c r="H13" s="44">
        <v>1.677</v>
      </c>
      <c r="I13" s="5">
        <f t="shared" si="0"/>
        <v>0</v>
      </c>
      <c r="J13" s="82"/>
      <c r="K13" s="37"/>
    </row>
    <row r="14" spans="1:11" ht="35.25" customHeight="1" thickBot="1">
      <c r="A14" s="94"/>
      <c r="B14" s="96"/>
      <c r="C14" s="22" t="s">
        <v>4</v>
      </c>
      <c r="D14" s="23">
        <f t="shared" si="1"/>
        <v>0</v>
      </c>
      <c r="E14" s="45"/>
      <c r="F14" s="45"/>
      <c r="G14" s="45"/>
      <c r="H14" s="45"/>
      <c r="I14" s="23">
        <f t="shared" si="0"/>
        <v>0</v>
      </c>
      <c r="J14" s="29"/>
      <c r="K14" s="30"/>
    </row>
    <row r="15" spans="1:11" ht="15">
      <c r="A15" s="107" t="s">
        <v>18</v>
      </c>
      <c r="B15" s="111"/>
      <c r="C15" s="13" t="s">
        <v>3</v>
      </c>
      <c r="D15" s="14"/>
      <c r="E15" s="15"/>
      <c r="F15" s="15"/>
      <c r="G15" s="15"/>
      <c r="H15" s="15"/>
      <c r="I15" s="14"/>
      <c r="J15" s="15"/>
      <c r="K15" s="36"/>
    </row>
    <row r="16" spans="1:11" ht="39.75" customHeight="1" thickBot="1">
      <c r="A16" s="108"/>
      <c r="B16" s="112"/>
      <c r="C16" s="22" t="s">
        <v>4</v>
      </c>
      <c r="D16" s="23"/>
      <c r="E16" s="29"/>
      <c r="F16" s="29"/>
      <c r="G16" s="29"/>
      <c r="H16" s="32"/>
      <c r="I16" s="14"/>
      <c r="J16" s="29"/>
      <c r="K16" s="30"/>
    </row>
    <row r="17" spans="1:11" ht="15">
      <c r="A17" s="109" t="s">
        <v>19</v>
      </c>
      <c r="B17" s="97" t="s">
        <v>23</v>
      </c>
      <c r="C17" s="16" t="s">
        <v>3</v>
      </c>
      <c r="D17" s="51">
        <f aca="true" t="shared" si="2" ref="D17:D24">SUM(E17:H17)</f>
        <v>527.919</v>
      </c>
      <c r="E17" s="27"/>
      <c r="F17" s="27"/>
      <c r="G17" s="43">
        <v>527.919</v>
      </c>
      <c r="H17" s="27"/>
      <c r="I17" s="17">
        <f t="shared" si="0"/>
        <v>0</v>
      </c>
      <c r="J17" s="27"/>
      <c r="K17" s="28"/>
    </row>
    <row r="18" spans="1:11" ht="33.75" customHeight="1" thickBot="1">
      <c r="A18" s="108"/>
      <c r="B18" s="98"/>
      <c r="C18" s="22" t="s">
        <v>4</v>
      </c>
      <c r="D18" s="23">
        <f t="shared" si="2"/>
        <v>0</v>
      </c>
      <c r="E18" s="29"/>
      <c r="F18" s="29"/>
      <c r="G18" s="29"/>
      <c r="H18" s="32"/>
      <c r="I18" s="14">
        <f t="shared" si="0"/>
        <v>0</v>
      </c>
      <c r="J18" s="29"/>
      <c r="K18" s="30"/>
    </row>
    <row r="19" spans="1:11" ht="15">
      <c r="A19" s="109" t="s">
        <v>20</v>
      </c>
      <c r="B19" s="113" t="s">
        <v>24</v>
      </c>
      <c r="C19" s="16" t="s">
        <v>3</v>
      </c>
      <c r="D19" s="51">
        <f t="shared" si="2"/>
        <v>2822.665</v>
      </c>
      <c r="E19" s="43">
        <v>1326.5</v>
      </c>
      <c r="F19" s="27"/>
      <c r="G19" s="74">
        <v>1496.165</v>
      </c>
      <c r="H19" s="27"/>
      <c r="I19" s="17">
        <f t="shared" si="0"/>
        <v>4.084</v>
      </c>
      <c r="J19" s="43">
        <v>1.899</v>
      </c>
      <c r="K19" s="58">
        <v>2.185</v>
      </c>
    </row>
    <row r="20" spans="1:11" ht="33.75" customHeight="1" thickBot="1">
      <c r="A20" s="107"/>
      <c r="B20" s="114"/>
      <c r="C20" s="33" t="s">
        <v>4</v>
      </c>
      <c r="D20" s="47">
        <f t="shared" si="2"/>
        <v>0</v>
      </c>
      <c r="E20" s="83"/>
      <c r="F20" s="83"/>
      <c r="G20" s="83"/>
      <c r="H20" s="32"/>
      <c r="I20" s="31">
        <f t="shared" si="0"/>
        <v>0</v>
      </c>
      <c r="J20" s="83"/>
      <c r="K20" s="35"/>
    </row>
    <row r="21" spans="1:11" ht="18.75" customHeight="1">
      <c r="A21" s="92" t="s">
        <v>20</v>
      </c>
      <c r="B21" s="115" t="s">
        <v>32</v>
      </c>
      <c r="C21" s="16" t="s">
        <v>3</v>
      </c>
      <c r="D21" s="51">
        <f t="shared" si="2"/>
        <v>219.621</v>
      </c>
      <c r="E21" s="27"/>
      <c r="F21" s="27"/>
      <c r="G21" s="43">
        <v>219.621</v>
      </c>
      <c r="H21" s="27"/>
      <c r="I21" s="17">
        <f t="shared" si="0"/>
        <v>0.321</v>
      </c>
      <c r="J21" s="27"/>
      <c r="K21" s="58">
        <v>0.321</v>
      </c>
    </row>
    <row r="22" spans="1:11" ht="32.25" customHeight="1" thickBot="1">
      <c r="A22" s="94"/>
      <c r="B22" s="116"/>
      <c r="C22" s="22" t="s">
        <v>4</v>
      </c>
      <c r="D22" s="23">
        <f t="shared" si="2"/>
        <v>0</v>
      </c>
      <c r="E22" s="29"/>
      <c r="F22" s="29"/>
      <c r="G22" s="29"/>
      <c r="H22" s="29"/>
      <c r="I22" s="23">
        <f t="shared" si="0"/>
        <v>0</v>
      </c>
      <c r="J22" s="29"/>
      <c r="K22" s="30"/>
    </row>
    <row r="23" spans="1:11" ht="15">
      <c r="A23" s="107" t="s">
        <v>21</v>
      </c>
      <c r="B23" s="114" t="s">
        <v>24</v>
      </c>
      <c r="C23" s="13" t="s">
        <v>3</v>
      </c>
      <c r="D23" s="52">
        <f t="shared" si="2"/>
        <v>1103.3</v>
      </c>
      <c r="E23" s="53">
        <v>893</v>
      </c>
      <c r="F23" s="53"/>
      <c r="G23" s="53">
        <v>210.3</v>
      </c>
      <c r="H23" s="15"/>
      <c r="I23" s="14">
        <f t="shared" si="0"/>
        <v>1.5979999999999999</v>
      </c>
      <c r="J23" s="53">
        <v>1.277</v>
      </c>
      <c r="K23" s="73">
        <v>0.321</v>
      </c>
    </row>
    <row r="24" spans="1:11" ht="30" customHeight="1">
      <c r="A24" s="107"/>
      <c r="B24" s="114"/>
      <c r="C24" s="33" t="s">
        <v>4</v>
      </c>
      <c r="D24" s="47">
        <f t="shared" si="2"/>
        <v>0</v>
      </c>
      <c r="E24" s="83"/>
      <c r="F24" s="83"/>
      <c r="G24" s="83"/>
      <c r="H24" s="32"/>
      <c r="I24" s="31">
        <f t="shared" si="0"/>
        <v>0</v>
      </c>
      <c r="J24" s="83"/>
      <c r="K24" s="35"/>
    </row>
  </sheetData>
  <sheetProtection/>
  <mergeCells count="27">
    <mergeCell ref="A2:K2"/>
    <mergeCell ref="A4:A6"/>
    <mergeCell ref="B4:B6"/>
    <mergeCell ref="C4:C6"/>
    <mergeCell ref="D4:H4"/>
    <mergeCell ref="I4:K4"/>
    <mergeCell ref="D5:D6"/>
    <mergeCell ref="E5:G5"/>
    <mergeCell ref="I5:I6"/>
    <mergeCell ref="J5:K5"/>
    <mergeCell ref="A7:A8"/>
    <mergeCell ref="B7:B8"/>
    <mergeCell ref="A9:A10"/>
    <mergeCell ref="B9:B10"/>
    <mergeCell ref="A11:A14"/>
    <mergeCell ref="B11:B12"/>
    <mergeCell ref="B13:B14"/>
    <mergeCell ref="A21:A22"/>
    <mergeCell ref="B21:B22"/>
    <mergeCell ref="A23:A24"/>
    <mergeCell ref="B23:B24"/>
    <mergeCell ref="A15:A16"/>
    <mergeCell ref="B15:B16"/>
    <mergeCell ref="A17:A18"/>
    <mergeCell ref="B17:B18"/>
    <mergeCell ref="A19:A20"/>
    <mergeCell ref="B19:B20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Popenda</cp:lastModifiedBy>
  <cp:lastPrinted>2014-02-05T07:34:00Z</cp:lastPrinted>
  <dcterms:created xsi:type="dcterms:W3CDTF">2010-10-28T06:49:01Z</dcterms:created>
  <dcterms:modified xsi:type="dcterms:W3CDTF">2019-10-15T06:11:38Z</dcterms:modified>
  <cp:category/>
  <cp:version/>
  <cp:contentType/>
  <cp:contentStatus/>
</cp:coreProperties>
</file>