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23085" windowHeight="4200" tabRatio="806" firstSheet="4" activeTab="10"/>
  </bookViews>
  <sheets>
    <sheet name="январь 2020" sheetId="1" r:id="rId1"/>
    <sheet name="февраль 2020" sheetId="2" r:id="rId2"/>
    <sheet name="март 2020" sheetId="3" r:id="rId3"/>
    <sheet name="апрель 2020" sheetId="4" r:id="rId4"/>
    <sheet name="май 2020" sheetId="5" r:id="rId5"/>
    <sheet name="июнь 2020" sheetId="6" r:id="rId6"/>
    <sheet name="июль 2020" sheetId="7" r:id="rId7"/>
    <sheet name="август 2020" sheetId="8" r:id="rId8"/>
    <sheet name="сентябрь 2020" sheetId="9" r:id="rId9"/>
    <sheet name="октябрь  2020" sheetId="10" r:id="rId10"/>
    <sheet name="ноябрь 2020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Д.Бузыкин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D16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F15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G15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0"/>
          </rPr>
          <t>J15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Д.Бузыкин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D16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0"/>
          </rPr>
          <t>K15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Д.Бузыкин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D14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СВНЦ_Опрочие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D16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F16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G16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Д.Бузыкин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D14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СВНЦ_Опрочие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D16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F16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G16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Д.Бузыкин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D14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СВНЦ_Опрочие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D16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F16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G16</t>
        </r>
        <r>
          <rPr>
            <sz val="9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Д.Бузыкин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D14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СВНЦ_Опрочие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D16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F16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G16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Д.Бузыкин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СВНЦ_Опрочие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D16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F16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G16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Д.Бузыкин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D16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F16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G16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Д.Бузыкин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D16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F15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G15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0"/>
          </rPr>
          <t>J15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<sst xmlns="http://schemas.openxmlformats.org/spreadsheetml/2006/main" count="367" uniqueCount="29">
  <si>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</si>
  <si>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</si>
  <si>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</si>
  <si>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</si>
  <si>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</si>
  <si>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</si>
  <si>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</si>
  <si>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</si>
  <si>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</si>
  <si>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</si>
  <si>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ФСК</t>
  </si>
  <si>
    <t>Курская обл.</t>
  </si>
  <si>
    <t>Белгородская обл.</t>
  </si>
  <si>
    <t>Оренбургская обл.</t>
  </si>
  <si>
    <t>Ленинградская обл.</t>
  </si>
  <si>
    <t>Ростовская обл.</t>
  </si>
  <si>
    <t>г. Москва</t>
  </si>
  <si>
    <t>Московская обл.</t>
  </si>
  <si>
    <t>Регион</t>
  </si>
  <si>
    <t>Март 2020 год</t>
  </si>
  <si>
    <t>Апрель 2020 год</t>
  </si>
  <si>
    <t>Май 2020 год</t>
  </si>
  <si>
    <t>Июнь 2020 год</t>
  </si>
  <si>
    <t>Июль 2020 год</t>
  </si>
  <si>
    <t>Нижегородская обл.</t>
  </si>
  <si>
    <t>Август 2020 год</t>
  </si>
  <si>
    <t>Сентябрь 2020 год</t>
  </si>
  <si>
    <t>Октябрь  2020 год</t>
  </si>
  <si>
    <t>Ноябрь  2020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</si>
</sst>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172" fontId="43" fillId="0" borderId="14" xfId="0" applyNumberFormat="1" applyFont="1" applyFill="1" applyBorder="1" applyAlignment="1">
      <alignment horizontal="center" vertical="center"/>
    </xf>
    <xf numFmtId="172" fontId="45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72" fontId="43" fillId="0" borderId="15" xfId="0" applyNumberFormat="1" applyFont="1" applyFill="1" applyBorder="1" applyAlignment="1">
      <alignment horizontal="center" vertical="center"/>
    </xf>
    <xf numFmtId="172" fontId="47" fillId="0" borderId="16" xfId="0" applyNumberFormat="1" applyFont="1" applyBorder="1" applyAlignment="1">
      <alignment horizontal="center" vertical="center"/>
    </xf>
    <xf numFmtId="172" fontId="47" fillId="0" borderId="17" xfId="0" applyNumberFormat="1" applyFont="1" applyBorder="1" applyAlignment="1">
      <alignment horizontal="center" vertical="center"/>
    </xf>
    <xf numFmtId="172" fontId="45" fillId="0" borderId="18" xfId="0" applyNumberFormat="1" applyFont="1" applyFill="1" applyBorder="1" applyAlignment="1">
      <alignment horizontal="center" vertical="center"/>
    </xf>
    <xf numFmtId="172" fontId="45" fillId="0" borderId="12" xfId="0" applyNumberFormat="1" applyFont="1" applyFill="1" applyBorder="1" applyAlignment="1">
      <alignment horizontal="center" vertical="center"/>
    </xf>
    <xf numFmtId="172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45" fillId="0" borderId="15" xfId="0" applyFont="1" applyFill="1" applyBorder="1" applyAlignment="1">
      <alignment horizontal="left" vertical="center" wrapText="1"/>
    </xf>
    <xf numFmtId="172" fontId="45" fillId="0" borderId="15" xfId="0" applyNumberFormat="1" applyFont="1" applyFill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19" xfId="0" applyFont="1" applyBorder="1" applyAlignment="1">
      <alignment/>
    </xf>
    <xf numFmtId="4" fontId="45" fillId="0" borderId="14" xfId="0" applyNumberFormat="1" applyFont="1" applyFill="1" applyBorder="1" applyAlignment="1">
      <alignment horizontal="center" vertical="center"/>
    </xf>
    <xf numFmtId="0" fontId="45" fillId="0" borderId="20" xfId="0" applyFont="1" applyBorder="1" applyAlignment="1">
      <alignment/>
    </xf>
    <xf numFmtId="172" fontId="45" fillId="33" borderId="14" xfId="0" applyNumberFormat="1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4" fontId="45" fillId="33" borderId="14" xfId="0" applyNumberFormat="1" applyFont="1" applyFill="1" applyBorder="1" applyAlignment="1">
      <alignment horizontal="center" vertical="center"/>
    </xf>
    <xf numFmtId="172" fontId="45" fillId="33" borderId="18" xfId="0" applyNumberFormat="1" applyFont="1" applyFill="1" applyBorder="1" applyAlignment="1">
      <alignment horizontal="center" vertical="center"/>
    </xf>
    <xf numFmtId="172" fontId="45" fillId="33" borderId="12" xfId="0" applyNumberFormat="1" applyFont="1" applyFill="1" applyBorder="1" applyAlignment="1">
      <alignment horizontal="center" vertical="center"/>
    </xf>
    <xf numFmtId="172" fontId="45" fillId="34" borderId="18" xfId="0" applyNumberFormat="1" applyFont="1" applyFill="1" applyBorder="1" applyAlignment="1">
      <alignment horizontal="center" vertical="center"/>
    </xf>
    <xf numFmtId="172" fontId="45" fillId="34" borderId="12" xfId="0" applyNumberFormat="1" applyFont="1" applyFill="1" applyBorder="1" applyAlignment="1">
      <alignment horizontal="center" vertical="center"/>
    </xf>
    <xf numFmtId="4" fontId="45" fillId="34" borderId="14" xfId="0" applyNumberFormat="1" applyFont="1" applyFill="1" applyBorder="1" applyAlignment="1">
      <alignment horizontal="center" vertical="center"/>
    </xf>
    <xf numFmtId="172" fontId="45" fillId="34" borderId="14" xfId="0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/>
    </xf>
    <xf numFmtId="172" fontId="45" fillId="33" borderId="15" xfId="0" applyNumberFormat="1" applyFont="1" applyFill="1" applyBorder="1" applyAlignment="1">
      <alignment horizontal="center" vertical="center"/>
    </xf>
    <xf numFmtId="172" fontId="2" fillId="33" borderId="14" xfId="0" applyNumberFormat="1" applyFont="1" applyFill="1" applyBorder="1" applyAlignment="1">
      <alignment horizontal="center" vertical="center"/>
    </xf>
    <xf numFmtId="172" fontId="43" fillId="33" borderId="14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172" fontId="43" fillId="33" borderId="15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24"/>
  <sheetViews>
    <sheetView zoomScalePageLayoutView="0" workbookViewId="0" topLeftCell="A1">
      <selection activeCell="C23" sqref="C23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2" spans="1:8" ht="31.5" customHeight="1">
      <c r="A2" s="48" t="s">
        <v>8</v>
      </c>
      <c r="B2" s="48"/>
      <c r="C2" s="48"/>
      <c r="D2" s="48"/>
      <c r="E2" s="48"/>
      <c r="F2" s="48"/>
      <c r="G2" s="48"/>
      <c r="H2" s="48"/>
    </row>
    <row r="3" spans="1:3" ht="15.75" thickBot="1">
      <c r="A3" s="5" t="s">
        <v>19</v>
      </c>
      <c r="B3" s="5"/>
      <c r="C3" s="2"/>
    </row>
    <row r="4" spans="1:8" ht="49.5" customHeight="1">
      <c r="A4" s="49" t="s">
        <v>18</v>
      </c>
      <c r="B4" s="51" t="s">
        <v>0</v>
      </c>
      <c r="C4" s="53" t="s">
        <v>9</v>
      </c>
      <c r="D4" s="54"/>
      <c r="E4" s="54"/>
      <c r="F4" s="54"/>
      <c r="G4" s="54"/>
      <c r="H4" s="55"/>
    </row>
    <row r="5" spans="1:8" ht="16.5" thickBot="1">
      <c r="A5" s="50"/>
      <c r="B5" s="52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5.5" customHeight="1">
      <c r="A6" s="43" t="s">
        <v>11</v>
      </c>
      <c r="B6" s="24" t="s">
        <v>4</v>
      </c>
      <c r="C6" s="11">
        <v>231167.863</v>
      </c>
      <c r="D6" s="9"/>
      <c r="E6" s="10"/>
      <c r="F6" s="11">
        <v>15.02</v>
      </c>
      <c r="G6" s="10"/>
      <c r="H6" s="14">
        <f>SUM(C6:G6)</f>
        <v>231182.883</v>
      </c>
      <c r="K6" s="18"/>
    </row>
    <row r="7" spans="1:11" ht="32.25" thickBot="1">
      <c r="A7" s="44"/>
      <c r="B7" s="4" t="s">
        <v>5</v>
      </c>
      <c r="C7" s="20"/>
      <c r="D7" s="12"/>
      <c r="E7" s="13"/>
      <c r="F7" s="13"/>
      <c r="G7" s="13"/>
      <c r="H7" s="15">
        <f>SUM(D7:G7)</f>
        <v>0</v>
      </c>
      <c r="K7" s="18"/>
    </row>
    <row r="8" spans="1:11" ht="15.75">
      <c r="A8" s="43" t="s">
        <v>12</v>
      </c>
      <c r="B8" s="24" t="s">
        <v>4</v>
      </c>
      <c r="C8" s="25">
        <v>311392.444</v>
      </c>
      <c r="D8" s="11">
        <v>5005.099</v>
      </c>
      <c r="E8" s="11"/>
      <c r="F8" s="11">
        <v>1098.348</v>
      </c>
      <c r="G8" s="11"/>
      <c r="H8" s="14">
        <f>SUM(C8:G8)</f>
        <v>317495.891</v>
      </c>
      <c r="K8" s="18"/>
    </row>
    <row r="9" spans="1:8" ht="34.5" customHeight="1" thickBot="1">
      <c r="A9" s="44"/>
      <c r="B9" s="4" t="s">
        <v>5</v>
      </c>
      <c r="C9" s="21"/>
      <c r="D9" s="21"/>
      <c r="E9" s="21"/>
      <c r="F9" s="21"/>
      <c r="G9" s="21"/>
      <c r="H9" s="15">
        <f>SUM(D9:G9)</f>
        <v>0</v>
      </c>
    </row>
    <row r="10" spans="1:8" ht="15.75">
      <c r="A10" s="45" t="s">
        <v>13</v>
      </c>
      <c r="B10" s="26" t="s">
        <v>4</v>
      </c>
      <c r="C10" s="16">
        <v>51953.473</v>
      </c>
      <c r="D10" s="16">
        <v>27.08</v>
      </c>
      <c r="E10" s="16">
        <v>188.954</v>
      </c>
      <c r="F10" s="16">
        <v>1033.209</v>
      </c>
      <c r="G10" s="16">
        <v>3.426</v>
      </c>
      <c r="H10" s="14">
        <f>SUM(C10:G10)</f>
        <v>53206.142</v>
      </c>
    </row>
    <row r="11" spans="1:8" ht="32.25" thickBot="1">
      <c r="A11" s="45"/>
      <c r="B11" s="3" t="s">
        <v>5</v>
      </c>
      <c r="C11" s="17"/>
      <c r="D11" s="17"/>
      <c r="E11" s="17"/>
      <c r="F11" s="17"/>
      <c r="G11" s="17">
        <v>2.466</v>
      </c>
      <c r="H11" s="15">
        <f>SUM(D11:G11)</f>
        <v>2.466</v>
      </c>
    </row>
    <row r="12" spans="1:8" ht="15.75">
      <c r="A12" s="46" t="s">
        <v>14</v>
      </c>
      <c r="B12" s="24" t="s">
        <v>4</v>
      </c>
      <c r="C12" s="11">
        <v>2419.38</v>
      </c>
      <c r="D12" s="11"/>
      <c r="E12" s="11"/>
      <c r="F12" s="11"/>
      <c r="G12" s="11"/>
      <c r="H12" s="14">
        <f>SUM(C12:G12)</f>
        <v>2419.38</v>
      </c>
    </row>
    <row r="13" spans="1:8" ht="32.25" thickBot="1">
      <c r="A13" s="47"/>
      <c r="B13" s="4" t="s">
        <v>5</v>
      </c>
      <c r="C13" s="21"/>
      <c r="D13" s="21"/>
      <c r="E13" s="21"/>
      <c r="F13" s="21"/>
      <c r="G13" s="21"/>
      <c r="H13" s="15">
        <f>SUM(D13:G13)</f>
        <v>0</v>
      </c>
    </row>
    <row r="14" spans="1:8" ht="15.75">
      <c r="A14" s="45" t="s">
        <v>15</v>
      </c>
      <c r="B14" s="26" t="s">
        <v>4</v>
      </c>
      <c r="C14" s="16"/>
      <c r="D14" s="16"/>
      <c r="E14" s="16"/>
      <c r="F14" s="16">
        <v>565.717</v>
      </c>
      <c r="G14" s="16"/>
      <c r="H14" s="14">
        <f>SUM(C14:G14)</f>
        <v>565.717</v>
      </c>
    </row>
    <row r="15" spans="1:8" ht="32.25" thickBot="1">
      <c r="A15" s="45"/>
      <c r="B15" s="3" t="s">
        <v>5</v>
      </c>
      <c r="C15" s="17"/>
      <c r="D15" s="17"/>
      <c r="E15" s="17"/>
      <c r="F15" s="17"/>
      <c r="G15" s="17"/>
      <c r="H15" s="15">
        <f>SUM(D15:G15)</f>
        <v>0</v>
      </c>
    </row>
    <row r="16" spans="1:8" ht="15.75">
      <c r="A16" s="46" t="s">
        <v>16</v>
      </c>
      <c r="B16" s="24" t="s">
        <v>4</v>
      </c>
      <c r="C16" s="11"/>
      <c r="D16" s="11">
        <v>1347.421</v>
      </c>
      <c r="E16" s="11"/>
      <c r="F16" s="11">
        <v>1675.46</v>
      </c>
      <c r="G16" s="11"/>
      <c r="H16" s="14">
        <f>SUM(C16:G16)</f>
        <v>3022.8810000000003</v>
      </c>
    </row>
    <row r="17" spans="1:8" ht="28.5" customHeight="1" thickBot="1">
      <c r="A17" s="47"/>
      <c r="B17" s="4" t="s">
        <v>5</v>
      </c>
      <c r="C17" s="21"/>
      <c r="D17" s="21"/>
      <c r="E17" s="21"/>
      <c r="F17" s="21"/>
      <c r="G17" s="21"/>
      <c r="H17" s="15">
        <f>SUM(D17:G17)</f>
        <v>0</v>
      </c>
    </row>
    <row r="18" spans="1:8" ht="15.75">
      <c r="A18" s="45" t="s">
        <v>17</v>
      </c>
      <c r="B18" s="26" t="s">
        <v>4</v>
      </c>
      <c r="C18" s="16"/>
      <c r="D18" s="16">
        <v>838.444</v>
      </c>
      <c r="E18" s="16"/>
      <c r="F18" s="16">
        <v>129.007</v>
      </c>
      <c r="G18" s="16"/>
      <c r="H18" s="14">
        <f>SUM(C18:G18)</f>
        <v>967.451</v>
      </c>
    </row>
    <row r="19" spans="1:8" ht="29.25" customHeight="1" thickBot="1">
      <c r="A19" s="47"/>
      <c r="B19" s="4" t="s">
        <v>5</v>
      </c>
      <c r="C19" s="21"/>
      <c r="D19" s="21"/>
      <c r="E19" s="21"/>
      <c r="F19" s="21"/>
      <c r="G19" s="21"/>
      <c r="H19" s="15">
        <f>SUM(D19:G19)</f>
        <v>0</v>
      </c>
    </row>
    <row r="22" ht="15">
      <c r="H22" s="18"/>
    </row>
    <row r="23" ht="15">
      <c r="H23" s="18"/>
    </row>
    <row r="24" ht="15">
      <c r="H24" s="19"/>
    </row>
  </sheetData>
  <sheetProtection/>
  <mergeCells count="11">
    <mergeCell ref="A2:H2"/>
    <mergeCell ref="A4:A5"/>
    <mergeCell ref="B4:B5"/>
    <mergeCell ref="C4:H4"/>
    <mergeCell ref="A6:A7"/>
    <mergeCell ref="A8:A9"/>
    <mergeCell ref="A10:A11"/>
    <mergeCell ref="A12:A13"/>
    <mergeCell ref="A14:A15"/>
    <mergeCell ref="A16:A17"/>
    <mergeCell ref="A18:A1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24"/>
  <sheetViews>
    <sheetView zoomScale="85" zoomScaleNormal="85" zoomScalePageLayoutView="0" workbookViewId="0" topLeftCell="A1">
      <selection activeCell="D24" sqref="D24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48" t="s">
        <v>8</v>
      </c>
      <c r="B2" s="48"/>
      <c r="C2" s="48"/>
      <c r="D2" s="48"/>
      <c r="E2" s="48"/>
      <c r="F2" s="48"/>
      <c r="G2" s="48"/>
      <c r="H2" s="48"/>
    </row>
    <row r="3" spans="1:3" ht="24" customHeight="1" thickBot="1">
      <c r="A3" s="36" t="s">
        <v>27</v>
      </c>
      <c r="B3" s="5"/>
      <c r="C3" s="2"/>
    </row>
    <row r="4" spans="1:8" ht="49.5" customHeight="1">
      <c r="A4" s="49" t="s">
        <v>18</v>
      </c>
      <c r="B4" s="51" t="s">
        <v>0</v>
      </c>
      <c r="C4" s="53" t="s">
        <v>9</v>
      </c>
      <c r="D4" s="54"/>
      <c r="E4" s="54"/>
      <c r="F4" s="54"/>
      <c r="G4" s="54"/>
      <c r="H4" s="55"/>
    </row>
    <row r="5" spans="1:8" ht="21.75" customHeight="1" thickBot="1">
      <c r="A5" s="50"/>
      <c r="B5" s="52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0.25" customHeight="1">
      <c r="A6" s="43" t="s">
        <v>11</v>
      </c>
      <c r="B6" s="22" t="s">
        <v>4</v>
      </c>
      <c r="C6" s="27">
        <v>223231.615</v>
      </c>
      <c r="D6" s="38"/>
      <c r="E6" s="39"/>
      <c r="F6" s="27">
        <v>13.871</v>
      </c>
      <c r="G6" s="10"/>
      <c r="H6" s="14">
        <f>SUM(C6:G6)</f>
        <v>223245.486</v>
      </c>
      <c r="K6" s="18"/>
    </row>
    <row r="7" spans="1:11" ht="48" thickBot="1">
      <c r="A7" s="44"/>
      <c r="B7" s="4" t="s">
        <v>5</v>
      </c>
      <c r="C7" s="40"/>
      <c r="D7" s="41"/>
      <c r="E7" s="42"/>
      <c r="F7" s="42"/>
      <c r="G7" s="13"/>
      <c r="H7" s="15">
        <f>SUM(D7:G7)</f>
        <v>0</v>
      </c>
      <c r="K7" s="18"/>
    </row>
    <row r="8" spans="1:11" ht="18" customHeight="1">
      <c r="A8" s="43" t="s">
        <v>12</v>
      </c>
      <c r="B8" s="22" t="s">
        <v>4</v>
      </c>
      <c r="C8" s="29">
        <f>305413.137+2064.71+46.238</f>
        <v>307524.085</v>
      </c>
      <c r="D8" s="27">
        <v>4780.672</v>
      </c>
      <c r="E8" s="27"/>
      <c r="F8" s="27">
        <f>23.102+1256.64+86.138</f>
        <v>1365.88</v>
      </c>
      <c r="G8" s="11"/>
      <c r="H8" s="14">
        <f>SUM(C8:G8)</f>
        <v>313670.63700000005</v>
      </c>
      <c r="K8" s="18"/>
    </row>
    <row r="9" spans="1:8" ht="34.5" customHeight="1" thickBot="1">
      <c r="A9" s="44"/>
      <c r="B9" s="4" t="s">
        <v>5</v>
      </c>
      <c r="C9" s="21"/>
      <c r="D9" s="21"/>
      <c r="E9" s="21"/>
      <c r="F9" s="21"/>
      <c r="G9" s="21"/>
      <c r="H9" s="15">
        <f>SUM(D9:G9)</f>
        <v>0</v>
      </c>
    </row>
    <row r="10" spans="1:8" ht="19.5" customHeight="1">
      <c r="A10" s="45" t="s">
        <v>13</v>
      </c>
      <c r="B10" s="23" t="s">
        <v>4</v>
      </c>
      <c r="C10" s="30">
        <v>49252.859000000004</v>
      </c>
      <c r="D10" s="30">
        <v>13.94</v>
      </c>
      <c r="E10" s="30">
        <v>166.246</v>
      </c>
      <c r="F10" s="30">
        <v>883.231</v>
      </c>
      <c r="G10" s="30">
        <v>2.007</v>
      </c>
      <c r="H10" s="14">
        <f>SUM(C10:G10)</f>
        <v>50318.283</v>
      </c>
    </row>
    <row r="11" spans="1:8" ht="48" thickBot="1">
      <c r="A11" s="45"/>
      <c r="B11" s="3" t="s">
        <v>5</v>
      </c>
      <c r="C11" s="31"/>
      <c r="D11" s="31"/>
      <c r="E11" s="31"/>
      <c r="F11" s="31"/>
      <c r="G11" s="31">
        <v>1.921</v>
      </c>
      <c r="H11" s="15">
        <f>SUM(D11:G11)</f>
        <v>1.921</v>
      </c>
    </row>
    <row r="12" spans="1:8" ht="19.5" customHeight="1">
      <c r="A12" s="46" t="s">
        <v>14</v>
      </c>
      <c r="B12" s="22" t="s">
        <v>4</v>
      </c>
      <c r="C12" s="27">
        <v>2493.641</v>
      </c>
      <c r="D12" s="27"/>
      <c r="E12" s="27"/>
      <c r="F12" s="27"/>
      <c r="G12" s="11"/>
      <c r="H12" s="14">
        <f>SUM(C12:G12)</f>
        <v>2493.641</v>
      </c>
    </row>
    <row r="13" spans="1:8" ht="48" thickBot="1">
      <c r="A13" s="47"/>
      <c r="B13" s="4" t="s">
        <v>5</v>
      </c>
      <c r="C13" s="37"/>
      <c r="D13" s="37"/>
      <c r="E13" s="37"/>
      <c r="F13" s="37"/>
      <c r="G13" s="21"/>
      <c r="H13" s="15">
        <f>SUM(D13:G13)</f>
        <v>0</v>
      </c>
    </row>
    <row r="14" spans="1:8" ht="19.5" customHeight="1">
      <c r="A14" s="45" t="s">
        <v>15</v>
      </c>
      <c r="B14" s="23" t="s">
        <v>4</v>
      </c>
      <c r="C14" s="30"/>
      <c r="D14" s="30"/>
      <c r="E14" s="30"/>
      <c r="F14" s="30">
        <v>450.732</v>
      </c>
      <c r="G14" s="16"/>
      <c r="H14" s="14">
        <f>SUM(C14:G14)</f>
        <v>450.732</v>
      </c>
    </row>
    <row r="15" spans="1:8" ht="48" thickBot="1">
      <c r="A15" s="45"/>
      <c r="B15" s="3" t="s">
        <v>5</v>
      </c>
      <c r="C15" s="31"/>
      <c r="D15" s="31"/>
      <c r="E15" s="31"/>
      <c r="F15" s="31"/>
      <c r="G15" s="17"/>
      <c r="H15" s="15">
        <f>SUM(D15:G15)</f>
        <v>0</v>
      </c>
    </row>
    <row r="16" spans="1:8" ht="19.5" customHeight="1">
      <c r="A16" s="46" t="s">
        <v>16</v>
      </c>
      <c r="B16" s="22" t="s">
        <v>4</v>
      </c>
      <c r="C16" s="27"/>
      <c r="D16" s="27">
        <v>1767.399</v>
      </c>
      <c r="E16" s="27"/>
      <c r="F16" s="27">
        <v>1730.18</v>
      </c>
      <c r="G16" s="11"/>
      <c r="H16" s="14">
        <f>SUM(C16:G16)</f>
        <v>3497.5789999999997</v>
      </c>
    </row>
    <row r="17" spans="1:8" ht="33.75" customHeight="1" thickBot="1">
      <c r="A17" s="47"/>
      <c r="B17" s="4" t="s">
        <v>5</v>
      </c>
      <c r="C17" s="37"/>
      <c r="D17" s="37"/>
      <c r="E17" s="37"/>
      <c r="F17" s="37"/>
      <c r="G17" s="21"/>
      <c r="H17" s="15">
        <f>SUM(D17:G17)</f>
        <v>0</v>
      </c>
    </row>
    <row r="18" spans="1:8" ht="19.5" customHeight="1">
      <c r="A18" s="45" t="s">
        <v>17</v>
      </c>
      <c r="B18" s="23" t="s">
        <v>4</v>
      </c>
      <c r="C18" s="30"/>
      <c r="D18" s="30">
        <v>985.864</v>
      </c>
      <c r="E18" s="30"/>
      <c r="F18" s="30">
        <v>223.972</v>
      </c>
      <c r="G18" s="16"/>
      <c r="H18" s="14">
        <f>SUM(C18:G18)</f>
        <v>1209.836</v>
      </c>
    </row>
    <row r="19" spans="1:8" ht="32.25" customHeight="1" thickBot="1">
      <c r="A19" s="47"/>
      <c r="B19" s="4" t="s">
        <v>5</v>
      </c>
      <c r="C19" s="21"/>
      <c r="D19" s="21"/>
      <c r="E19" s="21"/>
      <c r="F19" s="21"/>
      <c r="G19" s="21"/>
      <c r="H19" s="15">
        <f>SUM(D19:G19)</f>
        <v>0</v>
      </c>
    </row>
    <row r="20" spans="1:8" ht="19.5" customHeight="1">
      <c r="A20" s="45" t="s">
        <v>24</v>
      </c>
      <c r="B20" s="23" t="s">
        <v>4</v>
      </c>
      <c r="C20" s="30"/>
      <c r="D20" s="30">
        <v>10659.551</v>
      </c>
      <c r="E20" s="30"/>
      <c r="F20" s="30"/>
      <c r="G20" s="30"/>
      <c r="H20" s="14">
        <f>SUM(C20:G20)</f>
        <v>10659.551</v>
      </c>
    </row>
    <row r="21" spans="1:8" ht="33" customHeight="1" thickBot="1">
      <c r="A21" s="47"/>
      <c r="B21" s="4" t="s">
        <v>5</v>
      </c>
      <c r="C21" s="37"/>
      <c r="D21" s="37"/>
      <c r="E21" s="37"/>
      <c r="F21" s="37"/>
      <c r="G21" s="37"/>
      <c r="H21" s="15">
        <f>SUM(D21:G21)</f>
        <v>0</v>
      </c>
    </row>
    <row r="22" spans="3:8" ht="15">
      <c r="C22" s="28"/>
      <c r="H22" s="18"/>
    </row>
    <row r="23" ht="15">
      <c r="H23" s="18"/>
    </row>
    <row r="24" ht="15">
      <c r="H24" s="19"/>
    </row>
  </sheetData>
  <sheetProtection/>
  <mergeCells count="12"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tabSelected="1" zoomScale="85" zoomScaleNormal="85" zoomScalePageLayoutView="0" workbookViewId="0" topLeftCell="A1">
      <selection activeCell="E13" sqref="E13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48" t="s">
        <v>8</v>
      </c>
      <c r="B2" s="48"/>
      <c r="C2" s="48"/>
      <c r="D2" s="48"/>
      <c r="E2" s="48"/>
      <c r="F2" s="48"/>
      <c r="G2" s="48"/>
      <c r="H2" s="48"/>
    </row>
    <row r="3" spans="1:3" ht="24" customHeight="1" thickBot="1">
      <c r="A3" s="36" t="s">
        <v>28</v>
      </c>
      <c r="B3" s="5"/>
      <c r="C3" s="2"/>
    </row>
    <row r="4" spans="1:8" ht="49.5" customHeight="1">
      <c r="A4" s="49" t="s">
        <v>18</v>
      </c>
      <c r="B4" s="51" t="s">
        <v>0</v>
      </c>
      <c r="C4" s="53" t="s">
        <v>9</v>
      </c>
      <c r="D4" s="54"/>
      <c r="E4" s="54"/>
      <c r="F4" s="54"/>
      <c r="G4" s="54"/>
      <c r="H4" s="55"/>
    </row>
    <row r="5" spans="1:8" ht="21.75" customHeight="1" thickBot="1">
      <c r="A5" s="50"/>
      <c r="B5" s="52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0.25" customHeight="1">
      <c r="A6" s="43" t="s">
        <v>11</v>
      </c>
      <c r="B6" s="22" t="s">
        <v>4</v>
      </c>
      <c r="C6" s="27">
        <v>218053.058</v>
      </c>
      <c r="D6" s="38"/>
      <c r="E6" s="39"/>
      <c r="F6" s="27">
        <v>11.509</v>
      </c>
      <c r="G6" s="10"/>
      <c r="H6" s="14">
        <f>SUM(C6:G6)</f>
        <v>218064.56699999998</v>
      </c>
      <c r="K6" s="18"/>
    </row>
    <row r="7" spans="1:11" ht="48" thickBot="1">
      <c r="A7" s="44"/>
      <c r="B7" s="4" t="s">
        <v>5</v>
      </c>
      <c r="C7" s="40"/>
      <c r="D7" s="41"/>
      <c r="E7" s="42"/>
      <c r="F7" s="42"/>
      <c r="G7" s="13"/>
      <c r="H7" s="15">
        <f>SUM(D7:G7)</f>
        <v>0</v>
      </c>
      <c r="K7" s="18"/>
    </row>
    <row r="8" spans="1:11" ht="18" customHeight="1">
      <c r="A8" s="43" t="s">
        <v>12</v>
      </c>
      <c r="B8" s="22" t="s">
        <v>4</v>
      </c>
      <c r="C8" s="29">
        <f>307018.021+2182.507+61.16</f>
        <v>309261.68799999997</v>
      </c>
      <c r="D8" s="27">
        <v>4751.385</v>
      </c>
      <c r="E8" s="27"/>
      <c r="F8" s="27">
        <f>27.192+1227.036+95.744</f>
        <v>1349.972</v>
      </c>
      <c r="G8" s="11"/>
      <c r="H8" s="14">
        <f>SUM(C8:G8)</f>
        <v>315363.045</v>
      </c>
      <c r="K8" s="18"/>
    </row>
    <row r="9" spans="1:8" ht="34.5" customHeight="1" thickBot="1">
      <c r="A9" s="44"/>
      <c r="B9" s="4" t="s">
        <v>5</v>
      </c>
      <c r="C9" s="21"/>
      <c r="D9" s="21"/>
      <c r="E9" s="21"/>
      <c r="F9" s="21"/>
      <c r="G9" s="21"/>
      <c r="H9" s="15">
        <f>SUM(D9:G9)</f>
        <v>0</v>
      </c>
    </row>
    <row r="10" spans="1:8" ht="19.5" customHeight="1">
      <c r="A10" s="45" t="s">
        <v>13</v>
      </c>
      <c r="B10" s="23" t="s">
        <v>4</v>
      </c>
      <c r="C10" s="30">
        <v>49260.021</v>
      </c>
      <c r="D10" s="30">
        <v>20.942</v>
      </c>
      <c r="E10" s="30">
        <v>176.924</v>
      </c>
      <c r="F10" s="30">
        <v>965.684</v>
      </c>
      <c r="G10" s="30">
        <v>2.944</v>
      </c>
      <c r="H10" s="14">
        <f>SUM(C10:G10)</f>
        <v>50426.51500000001</v>
      </c>
    </row>
    <row r="11" spans="1:8" ht="48" thickBot="1">
      <c r="A11" s="45"/>
      <c r="B11" s="3" t="s">
        <v>5</v>
      </c>
      <c r="C11" s="31"/>
      <c r="D11" s="31"/>
      <c r="E11" s="31"/>
      <c r="F11" s="31"/>
      <c r="G11" s="31">
        <v>1.745</v>
      </c>
      <c r="H11" s="15">
        <f>SUM(D11:G11)</f>
        <v>1.745</v>
      </c>
    </row>
    <row r="12" spans="1:8" ht="19.5" customHeight="1">
      <c r="A12" s="46" t="s">
        <v>14</v>
      </c>
      <c r="B12" s="22" t="s">
        <v>4</v>
      </c>
      <c r="C12" s="27">
        <v>2495.44</v>
      </c>
      <c r="D12" s="27"/>
      <c r="E12" s="27"/>
      <c r="F12" s="27"/>
      <c r="G12" s="11"/>
      <c r="H12" s="14">
        <f>SUM(C12:G12)</f>
        <v>2495.44</v>
      </c>
    </row>
    <row r="13" spans="1:8" ht="48" thickBot="1">
      <c r="A13" s="47"/>
      <c r="B13" s="4" t="s">
        <v>5</v>
      </c>
      <c r="C13" s="37"/>
      <c r="D13" s="37"/>
      <c r="E13" s="37"/>
      <c r="F13" s="37"/>
      <c r="G13" s="21"/>
      <c r="H13" s="15">
        <f>SUM(D13:G13)</f>
        <v>0</v>
      </c>
    </row>
    <row r="14" spans="1:8" ht="19.5" customHeight="1">
      <c r="A14" s="45" t="s">
        <v>15</v>
      </c>
      <c r="B14" s="23" t="s">
        <v>4</v>
      </c>
      <c r="C14" s="30"/>
      <c r="D14" s="30"/>
      <c r="E14" s="30"/>
      <c r="F14" s="30">
        <v>516.837</v>
      </c>
      <c r="G14" s="16"/>
      <c r="H14" s="14">
        <f>SUM(C14:G14)</f>
        <v>516.837</v>
      </c>
    </row>
    <row r="15" spans="1:8" ht="48" thickBot="1">
      <c r="A15" s="45"/>
      <c r="B15" s="3" t="s">
        <v>5</v>
      </c>
      <c r="C15" s="31"/>
      <c r="D15" s="31"/>
      <c r="E15" s="31"/>
      <c r="F15" s="31"/>
      <c r="G15" s="17"/>
      <c r="H15" s="15">
        <f>SUM(D15:G15)</f>
        <v>0</v>
      </c>
    </row>
    <row r="16" spans="1:8" ht="19.5" customHeight="1">
      <c r="A16" s="46" t="s">
        <v>16</v>
      </c>
      <c r="B16" s="22" t="s">
        <v>4</v>
      </c>
      <c r="C16" s="27"/>
      <c r="D16" s="27">
        <v>1706.494</v>
      </c>
      <c r="E16" s="27"/>
      <c r="F16" s="27">
        <v>1603.971</v>
      </c>
      <c r="G16" s="11"/>
      <c r="H16" s="14">
        <f>SUM(C16:G16)</f>
        <v>3310.465</v>
      </c>
    </row>
    <row r="17" spans="1:8" ht="33.75" customHeight="1" thickBot="1">
      <c r="A17" s="47"/>
      <c r="B17" s="4" t="s">
        <v>5</v>
      </c>
      <c r="C17" s="37"/>
      <c r="D17" s="37"/>
      <c r="E17" s="37"/>
      <c r="F17" s="37"/>
      <c r="G17" s="21"/>
      <c r="H17" s="15">
        <f>SUM(D17:G17)</f>
        <v>0</v>
      </c>
    </row>
    <row r="18" spans="1:8" ht="19.5" customHeight="1">
      <c r="A18" s="45" t="s">
        <v>17</v>
      </c>
      <c r="B18" s="23" t="s">
        <v>4</v>
      </c>
      <c r="C18" s="30"/>
      <c r="D18" s="30">
        <v>905.428</v>
      </c>
      <c r="E18" s="30"/>
      <c r="F18" s="30">
        <v>171.312</v>
      </c>
      <c r="G18" s="16"/>
      <c r="H18" s="14">
        <f>SUM(C18:G18)</f>
        <v>1076.74</v>
      </c>
    </row>
    <row r="19" spans="1:8" ht="32.25" customHeight="1" thickBot="1">
      <c r="A19" s="47"/>
      <c r="B19" s="4" t="s">
        <v>5</v>
      </c>
      <c r="C19" s="21"/>
      <c r="D19" s="21"/>
      <c r="E19" s="21"/>
      <c r="F19" s="21"/>
      <c r="G19" s="21"/>
      <c r="H19" s="15">
        <f>SUM(D19:G19)</f>
        <v>0</v>
      </c>
    </row>
    <row r="20" spans="1:8" ht="19.5" customHeight="1">
      <c r="A20" s="45" t="s">
        <v>24</v>
      </c>
      <c r="B20" s="23" t="s">
        <v>4</v>
      </c>
      <c r="C20" s="30"/>
      <c r="D20" s="30">
        <v>10238.958</v>
      </c>
      <c r="E20" s="30"/>
      <c r="F20" s="30"/>
      <c r="G20" s="30"/>
      <c r="H20" s="14">
        <f>SUM(C20:G20)</f>
        <v>10238.958</v>
      </c>
    </row>
    <row r="21" spans="1:8" ht="33" customHeight="1" thickBot="1">
      <c r="A21" s="47"/>
      <c r="B21" s="4" t="s">
        <v>5</v>
      </c>
      <c r="C21" s="37"/>
      <c r="D21" s="37"/>
      <c r="E21" s="37"/>
      <c r="F21" s="37"/>
      <c r="G21" s="37"/>
      <c r="H21" s="15">
        <f>SUM(D21:G21)</f>
        <v>0</v>
      </c>
    </row>
    <row r="22" spans="3:8" ht="15">
      <c r="C22" s="28"/>
      <c r="H22" s="18"/>
    </row>
    <row r="23" ht="15">
      <c r="H23" s="18"/>
    </row>
    <row r="24" ht="15">
      <c r="H24" s="19"/>
    </row>
  </sheetData>
  <sheetProtection/>
  <mergeCells count="12"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24"/>
  <sheetViews>
    <sheetView zoomScalePageLayoutView="0" workbookViewId="0" topLeftCell="A1">
      <selection activeCell="F22" sqref="F22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2" spans="1:8" ht="31.5" customHeight="1">
      <c r="A2" s="48" t="s">
        <v>8</v>
      </c>
      <c r="B2" s="48"/>
      <c r="C2" s="48"/>
      <c r="D2" s="48"/>
      <c r="E2" s="48"/>
      <c r="F2" s="48"/>
      <c r="G2" s="48"/>
      <c r="H2" s="48"/>
    </row>
    <row r="3" spans="1:3" ht="19.5" customHeight="1" thickBot="1">
      <c r="A3" s="5" t="s">
        <v>19</v>
      </c>
      <c r="B3" s="5"/>
      <c r="C3" s="2"/>
    </row>
    <row r="4" spans="1:8" ht="49.5" customHeight="1">
      <c r="A4" s="49" t="s">
        <v>18</v>
      </c>
      <c r="B4" s="51" t="s">
        <v>0</v>
      </c>
      <c r="C4" s="53" t="s">
        <v>9</v>
      </c>
      <c r="D4" s="54"/>
      <c r="E4" s="54"/>
      <c r="F4" s="54"/>
      <c r="G4" s="54"/>
      <c r="H4" s="55"/>
    </row>
    <row r="5" spans="1:8" ht="16.5" thickBot="1">
      <c r="A5" s="50"/>
      <c r="B5" s="52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0.25" customHeight="1">
      <c r="A6" s="43" t="s">
        <v>11</v>
      </c>
      <c r="B6" s="22" t="s">
        <v>4</v>
      </c>
      <c r="C6" s="27">
        <v>216050.058</v>
      </c>
      <c r="D6" s="9"/>
      <c r="E6" s="10"/>
      <c r="F6" s="27">
        <v>14.954</v>
      </c>
      <c r="G6" s="10"/>
      <c r="H6" s="14">
        <f>SUM(C6:G6)</f>
        <v>216065.012</v>
      </c>
      <c r="K6" s="18"/>
    </row>
    <row r="7" spans="1:11" ht="32.25" thickBot="1">
      <c r="A7" s="44"/>
      <c r="B7" s="4" t="s">
        <v>5</v>
      </c>
      <c r="C7" s="20"/>
      <c r="D7" s="12"/>
      <c r="E7" s="13"/>
      <c r="F7" s="13"/>
      <c r="G7" s="13"/>
      <c r="H7" s="15">
        <f>SUM(D7:G7)</f>
        <v>0</v>
      </c>
      <c r="K7" s="18"/>
    </row>
    <row r="8" spans="1:11" ht="18" customHeight="1">
      <c r="A8" s="43" t="s">
        <v>12</v>
      </c>
      <c r="B8" s="22" t="s">
        <v>4</v>
      </c>
      <c r="C8" s="29">
        <f>289593.28+2078.685</f>
        <v>291671.965</v>
      </c>
      <c r="D8" s="27">
        <v>4425.66</v>
      </c>
      <c r="E8" s="11"/>
      <c r="F8" s="27">
        <f>29.56+1235.538+95.321</f>
        <v>1360.4189999999999</v>
      </c>
      <c r="G8" s="11"/>
      <c r="H8" s="14">
        <f>SUM(C8:G8)</f>
        <v>297458.044</v>
      </c>
      <c r="K8" s="18"/>
    </row>
    <row r="9" spans="1:8" ht="34.5" customHeight="1" thickBot="1">
      <c r="A9" s="44"/>
      <c r="B9" s="4" t="s">
        <v>5</v>
      </c>
      <c r="C9" s="21"/>
      <c r="D9" s="21"/>
      <c r="E9" s="21"/>
      <c r="F9" s="21"/>
      <c r="G9" s="21"/>
      <c r="H9" s="15">
        <f>SUM(D9:G9)</f>
        <v>0</v>
      </c>
    </row>
    <row r="10" spans="1:8" ht="19.5" customHeight="1">
      <c r="A10" s="45" t="s">
        <v>13</v>
      </c>
      <c r="B10" s="23" t="s">
        <v>4</v>
      </c>
      <c r="C10" s="30">
        <v>49843.591</v>
      </c>
      <c r="D10" s="30">
        <v>22.817</v>
      </c>
      <c r="E10" s="30">
        <v>234.003</v>
      </c>
      <c r="F10" s="30">
        <v>988.437</v>
      </c>
      <c r="G10" s="30">
        <v>2.408</v>
      </c>
      <c r="H10" s="14">
        <f>SUM(C10:G10)</f>
        <v>51091.256</v>
      </c>
    </row>
    <row r="11" spans="1:8" ht="32.25" thickBot="1">
      <c r="A11" s="45"/>
      <c r="B11" s="3" t="s">
        <v>5</v>
      </c>
      <c r="C11" s="31"/>
      <c r="D11" s="31"/>
      <c r="E11" s="31"/>
      <c r="F11" s="31"/>
      <c r="G11" s="31">
        <v>2.201</v>
      </c>
      <c r="H11" s="15">
        <f>SUM(D11:G11)</f>
        <v>2.201</v>
      </c>
    </row>
    <row r="12" spans="1:8" ht="19.5" customHeight="1">
      <c r="A12" s="46" t="s">
        <v>14</v>
      </c>
      <c r="B12" s="22" t="s">
        <v>4</v>
      </c>
      <c r="C12" s="27">
        <v>2217.715</v>
      </c>
      <c r="D12" s="11"/>
      <c r="E12" s="11"/>
      <c r="F12" s="11"/>
      <c r="G12" s="11"/>
      <c r="H12" s="14">
        <f>SUM(C12:G12)</f>
        <v>2217.715</v>
      </c>
    </row>
    <row r="13" spans="1:8" ht="32.25" thickBot="1">
      <c r="A13" s="47"/>
      <c r="B13" s="4" t="s">
        <v>5</v>
      </c>
      <c r="C13" s="21"/>
      <c r="D13" s="21"/>
      <c r="E13" s="21"/>
      <c r="F13" s="21"/>
      <c r="G13" s="21"/>
      <c r="H13" s="15">
        <f>SUM(D13:G13)</f>
        <v>0</v>
      </c>
    </row>
    <row r="14" spans="1:8" ht="19.5" customHeight="1">
      <c r="A14" s="45" t="s">
        <v>15</v>
      </c>
      <c r="B14" s="23" t="s">
        <v>4</v>
      </c>
      <c r="C14" s="16"/>
      <c r="D14" s="16"/>
      <c r="E14" s="16"/>
      <c r="F14" s="30">
        <v>513.244</v>
      </c>
      <c r="G14" s="16"/>
      <c r="H14" s="14">
        <f>SUM(C14:G14)</f>
        <v>513.244</v>
      </c>
    </row>
    <row r="15" spans="1:8" ht="32.25" thickBot="1">
      <c r="A15" s="45"/>
      <c r="B15" s="3" t="s">
        <v>5</v>
      </c>
      <c r="C15" s="17"/>
      <c r="D15" s="17"/>
      <c r="E15" s="17"/>
      <c r="F15" s="17"/>
      <c r="G15" s="17"/>
      <c r="H15" s="15">
        <f>SUM(D15:G15)</f>
        <v>0</v>
      </c>
    </row>
    <row r="16" spans="1:8" ht="19.5" customHeight="1">
      <c r="A16" s="46" t="s">
        <v>16</v>
      </c>
      <c r="B16" s="22" t="s">
        <v>4</v>
      </c>
      <c r="C16" s="11"/>
      <c r="D16" s="27">
        <v>1238.535</v>
      </c>
      <c r="E16" s="11"/>
      <c r="F16" s="27">
        <v>1520.556</v>
      </c>
      <c r="G16" s="11"/>
      <c r="H16" s="14">
        <f>SUM(C16:G16)</f>
        <v>2759.0910000000003</v>
      </c>
    </row>
    <row r="17" spans="1:8" ht="28.5" customHeight="1" thickBot="1">
      <c r="A17" s="47"/>
      <c r="B17" s="4" t="s">
        <v>5</v>
      </c>
      <c r="C17" s="21"/>
      <c r="D17" s="21"/>
      <c r="E17" s="21"/>
      <c r="F17" s="21"/>
      <c r="G17" s="21"/>
      <c r="H17" s="15">
        <f>SUM(D17:G17)</f>
        <v>0</v>
      </c>
    </row>
    <row r="18" spans="1:8" ht="19.5" customHeight="1">
      <c r="A18" s="45" t="s">
        <v>17</v>
      </c>
      <c r="B18" s="23" t="s">
        <v>4</v>
      </c>
      <c r="C18" s="16"/>
      <c r="D18" s="30">
        <v>780.322</v>
      </c>
      <c r="E18" s="16"/>
      <c r="F18" s="30">
        <v>144.9</v>
      </c>
      <c r="G18" s="16"/>
      <c r="H18" s="14">
        <f>SUM(C18:G18)</f>
        <v>925.222</v>
      </c>
    </row>
    <row r="19" spans="1:8" ht="29.25" customHeight="1" thickBot="1">
      <c r="A19" s="47"/>
      <c r="B19" s="4" t="s">
        <v>5</v>
      </c>
      <c r="C19" s="21"/>
      <c r="D19" s="21"/>
      <c r="E19" s="21"/>
      <c r="F19" s="21"/>
      <c r="G19" s="21"/>
      <c r="H19" s="15">
        <f>SUM(D19:G19)</f>
        <v>0</v>
      </c>
    </row>
    <row r="22" spans="3:8" ht="15">
      <c r="C22" s="28"/>
      <c r="H22" s="18"/>
    </row>
    <row r="23" ht="15">
      <c r="H23" s="18"/>
    </row>
    <row r="24" ht="15">
      <c r="H24" s="19"/>
    </row>
  </sheetData>
  <sheetProtection/>
  <mergeCells count="11"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24"/>
  <sheetViews>
    <sheetView zoomScalePageLayoutView="0" workbookViewId="0" topLeftCell="A1">
      <selection activeCell="F22" sqref="F22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31.5" customHeight="1">
      <c r="A2" s="48" t="s">
        <v>8</v>
      </c>
      <c r="B2" s="48"/>
      <c r="C2" s="48"/>
      <c r="D2" s="48"/>
      <c r="E2" s="48"/>
      <c r="F2" s="48"/>
      <c r="G2" s="48"/>
      <c r="H2" s="48"/>
    </row>
    <row r="3" spans="1:3" ht="19.5" customHeight="1" thickBot="1">
      <c r="A3" s="5" t="s">
        <v>19</v>
      </c>
      <c r="B3" s="5"/>
      <c r="C3" s="2"/>
    </row>
    <row r="4" spans="1:8" ht="49.5" customHeight="1">
      <c r="A4" s="49" t="s">
        <v>18</v>
      </c>
      <c r="B4" s="51" t="s">
        <v>0</v>
      </c>
      <c r="C4" s="53" t="s">
        <v>9</v>
      </c>
      <c r="D4" s="54"/>
      <c r="E4" s="54"/>
      <c r="F4" s="54"/>
      <c r="G4" s="54"/>
      <c r="H4" s="55"/>
    </row>
    <row r="5" spans="1:8" ht="16.5" thickBot="1">
      <c r="A5" s="50"/>
      <c r="B5" s="52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0.25" customHeight="1">
      <c r="A6" s="43" t="s">
        <v>11</v>
      </c>
      <c r="B6" s="22" t="s">
        <v>4</v>
      </c>
      <c r="C6" s="27">
        <v>228737.122</v>
      </c>
      <c r="D6" s="9"/>
      <c r="E6" s="10"/>
      <c r="F6" s="27">
        <v>14.444</v>
      </c>
      <c r="G6" s="10"/>
      <c r="H6" s="14">
        <f>SUM(C6:G6)</f>
        <v>228751.566</v>
      </c>
      <c r="K6" s="18"/>
    </row>
    <row r="7" spans="1:11" ht="48" thickBot="1">
      <c r="A7" s="44"/>
      <c r="B7" s="4" t="s">
        <v>5</v>
      </c>
      <c r="C7" s="20"/>
      <c r="D7" s="12"/>
      <c r="E7" s="13"/>
      <c r="F7" s="13"/>
      <c r="G7" s="13"/>
      <c r="H7" s="15">
        <f>SUM(D7:G7)</f>
        <v>0</v>
      </c>
      <c r="K7" s="18"/>
    </row>
    <row r="8" spans="1:11" ht="18" customHeight="1">
      <c r="A8" s="43" t="s">
        <v>12</v>
      </c>
      <c r="B8" s="22" t="s">
        <v>4</v>
      </c>
      <c r="C8" s="29">
        <f>304469.326+2256.42</f>
        <v>306725.746</v>
      </c>
      <c r="D8" s="27">
        <v>4531.973</v>
      </c>
      <c r="E8" s="11"/>
      <c r="F8" s="27">
        <f>25.033+1220.346+85.957</f>
        <v>1331.3359999999998</v>
      </c>
      <c r="G8" s="11"/>
      <c r="H8" s="14">
        <f>SUM(C8:G8)</f>
        <v>312589.055</v>
      </c>
      <c r="K8" s="18"/>
    </row>
    <row r="9" spans="1:8" ht="34.5" customHeight="1" thickBot="1">
      <c r="A9" s="44"/>
      <c r="B9" s="4" t="s">
        <v>5</v>
      </c>
      <c r="C9" s="21"/>
      <c r="D9" s="21"/>
      <c r="E9" s="21"/>
      <c r="F9" s="21"/>
      <c r="G9" s="21"/>
      <c r="H9" s="15">
        <f>SUM(D9:G9)</f>
        <v>0</v>
      </c>
    </row>
    <row r="10" spans="1:8" ht="19.5" customHeight="1">
      <c r="A10" s="45" t="s">
        <v>13</v>
      </c>
      <c r="B10" s="23" t="s">
        <v>4</v>
      </c>
      <c r="C10" s="30">
        <v>50053.948</v>
      </c>
      <c r="D10" s="30">
        <v>21.812</v>
      </c>
      <c r="E10" s="30">
        <v>243.159</v>
      </c>
      <c r="F10" s="30">
        <v>888.718</v>
      </c>
      <c r="G10" s="30">
        <v>2.322</v>
      </c>
      <c r="H10" s="14">
        <f>SUM(C10:G10)</f>
        <v>51209.958999999995</v>
      </c>
    </row>
    <row r="11" spans="1:8" ht="48" thickBot="1">
      <c r="A11" s="45"/>
      <c r="B11" s="3" t="s">
        <v>5</v>
      </c>
      <c r="C11" s="31"/>
      <c r="D11" s="31"/>
      <c r="E11" s="31"/>
      <c r="F11" s="31"/>
      <c r="G11" s="31">
        <v>1.917</v>
      </c>
      <c r="H11" s="15">
        <f>SUM(D11:G11)</f>
        <v>1.917</v>
      </c>
    </row>
    <row r="12" spans="1:8" ht="19.5" customHeight="1">
      <c r="A12" s="46" t="s">
        <v>14</v>
      </c>
      <c r="B12" s="22" t="s">
        <v>4</v>
      </c>
      <c r="C12" s="27">
        <v>2375.232</v>
      </c>
      <c r="D12" s="11"/>
      <c r="E12" s="11"/>
      <c r="F12" s="11"/>
      <c r="G12" s="11"/>
      <c r="H12" s="14">
        <f>SUM(C12:G12)</f>
        <v>2375.232</v>
      </c>
    </row>
    <row r="13" spans="1:8" ht="48" thickBot="1">
      <c r="A13" s="47"/>
      <c r="B13" s="4" t="s">
        <v>5</v>
      </c>
      <c r="C13" s="21"/>
      <c r="D13" s="21"/>
      <c r="E13" s="21"/>
      <c r="F13" s="21"/>
      <c r="G13" s="21"/>
      <c r="H13" s="15">
        <f>SUM(D13:G13)</f>
        <v>0</v>
      </c>
    </row>
    <row r="14" spans="1:8" ht="19.5" customHeight="1">
      <c r="A14" s="45" t="s">
        <v>15</v>
      </c>
      <c r="B14" s="23" t="s">
        <v>4</v>
      </c>
      <c r="C14" s="16"/>
      <c r="D14" s="16"/>
      <c r="E14" s="16"/>
      <c r="F14" s="30">
        <v>545.586</v>
      </c>
      <c r="G14" s="16"/>
      <c r="H14" s="14">
        <f>SUM(C14:G14)</f>
        <v>545.586</v>
      </c>
    </row>
    <row r="15" spans="1:8" ht="48" thickBot="1">
      <c r="A15" s="45"/>
      <c r="B15" s="3" t="s">
        <v>5</v>
      </c>
      <c r="C15" s="17"/>
      <c r="D15" s="17"/>
      <c r="E15" s="17"/>
      <c r="F15" s="17"/>
      <c r="G15" s="17"/>
      <c r="H15" s="15">
        <f>SUM(D15:G15)</f>
        <v>0</v>
      </c>
    </row>
    <row r="16" spans="1:8" ht="19.5" customHeight="1">
      <c r="A16" s="46" t="s">
        <v>16</v>
      </c>
      <c r="B16" s="22" t="s">
        <v>4</v>
      </c>
      <c r="C16" s="11"/>
      <c r="D16" s="27">
        <v>1361.661</v>
      </c>
      <c r="E16" s="11"/>
      <c r="F16" s="27">
        <v>1661.78</v>
      </c>
      <c r="G16" s="11"/>
      <c r="H16" s="14">
        <f>SUM(C16:G16)</f>
        <v>3023.441</v>
      </c>
    </row>
    <row r="17" spans="1:8" ht="28.5" customHeight="1" thickBot="1">
      <c r="A17" s="47"/>
      <c r="B17" s="4" t="s">
        <v>5</v>
      </c>
      <c r="C17" s="21"/>
      <c r="D17" s="21"/>
      <c r="E17" s="21"/>
      <c r="F17" s="21"/>
      <c r="G17" s="21"/>
      <c r="H17" s="15">
        <f>SUM(D17:G17)</f>
        <v>0</v>
      </c>
    </row>
    <row r="18" spans="1:8" ht="19.5" customHeight="1">
      <c r="A18" s="45" t="s">
        <v>17</v>
      </c>
      <c r="B18" s="23" t="s">
        <v>4</v>
      </c>
      <c r="C18" s="16"/>
      <c r="D18" s="30">
        <v>929.323</v>
      </c>
      <c r="E18" s="16"/>
      <c r="F18" s="30">
        <v>158</v>
      </c>
      <c r="G18" s="16"/>
      <c r="H18" s="14">
        <f>SUM(C18:G18)</f>
        <v>1087.3229999999999</v>
      </c>
    </row>
    <row r="19" spans="1:8" ht="29.25" customHeight="1" thickBot="1">
      <c r="A19" s="47"/>
      <c r="B19" s="4" t="s">
        <v>5</v>
      </c>
      <c r="C19" s="21"/>
      <c r="D19" s="21"/>
      <c r="E19" s="21"/>
      <c r="F19" s="21"/>
      <c r="G19" s="21"/>
      <c r="H19" s="15">
        <f>SUM(D19:G19)</f>
        <v>0</v>
      </c>
    </row>
    <row r="20" ht="15"/>
    <row r="22" spans="3:8" ht="15">
      <c r="C22" s="28"/>
      <c r="H22" s="18"/>
    </row>
    <row r="23" ht="15">
      <c r="H23" s="18"/>
    </row>
    <row r="24" ht="15">
      <c r="H24" s="19"/>
    </row>
  </sheetData>
  <sheetProtection/>
  <mergeCells count="11"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24"/>
  <sheetViews>
    <sheetView zoomScalePageLayoutView="0" workbookViewId="0" topLeftCell="A1">
      <selection activeCell="F22" sqref="F22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31.5" customHeight="1">
      <c r="A2" s="48" t="s">
        <v>8</v>
      </c>
      <c r="B2" s="48"/>
      <c r="C2" s="48"/>
      <c r="D2" s="48"/>
      <c r="E2" s="48"/>
      <c r="F2" s="48"/>
      <c r="G2" s="48"/>
      <c r="H2" s="48"/>
    </row>
    <row r="3" spans="1:3" ht="19.5" customHeight="1" thickBot="1">
      <c r="A3" s="5" t="s">
        <v>20</v>
      </c>
      <c r="B3" s="5"/>
      <c r="C3" s="2"/>
    </row>
    <row r="4" spans="1:8" ht="49.5" customHeight="1">
      <c r="A4" s="49" t="s">
        <v>18</v>
      </c>
      <c r="B4" s="51" t="s">
        <v>0</v>
      </c>
      <c r="C4" s="53" t="s">
        <v>9</v>
      </c>
      <c r="D4" s="54"/>
      <c r="E4" s="54"/>
      <c r="F4" s="54"/>
      <c r="G4" s="54"/>
      <c r="H4" s="55"/>
    </row>
    <row r="5" spans="1:8" ht="16.5" thickBot="1">
      <c r="A5" s="50"/>
      <c r="B5" s="52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0.25" customHeight="1">
      <c r="A6" s="43" t="s">
        <v>11</v>
      </c>
      <c r="B6" s="22" t="s">
        <v>4</v>
      </c>
      <c r="C6" s="35">
        <v>219792.481</v>
      </c>
      <c r="D6" s="9"/>
      <c r="E6" s="10"/>
      <c r="F6" s="35">
        <v>10.639</v>
      </c>
      <c r="G6" s="10"/>
      <c r="H6" s="14">
        <f>SUM(C6:G6)</f>
        <v>219803.12</v>
      </c>
      <c r="K6" s="18"/>
    </row>
    <row r="7" spans="1:11" ht="48" thickBot="1">
      <c r="A7" s="44"/>
      <c r="B7" s="4" t="s">
        <v>5</v>
      </c>
      <c r="C7" s="20"/>
      <c r="D7" s="12"/>
      <c r="E7" s="13"/>
      <c r="F7" s="13"/>
      <c r="G7" s="13"/>
      <c r="H7" s="15">
        <f>SUM(D7:G7)</f>
        <v>0</v>
      </c>
      <c r="K7" s="18"/>
    </row>
    <row r="8" spans="1:11" ht="18" customHeight="1">
      <c r="A8" s="43" t="s">
        <v>12</v>
      </c>
      <c r="B8" s="22" t="s">
        <v>4</v>
      </c>
      <c r="C8" s="34">
        <f>298012.737+1975.022</f>
        <v>299987.759</v>
      </c>
      <c r="D8" s="35">
        <v>4265.978</v>
      </c>
      <c r="E8" s="11"/>
      <c r="F8" s="35">
        <f>15.533+988.326+79.444</f>
        <v>1083.303</v>
      </c>
      <c r="G8" s="11"/>
      <c r="H8" s="14">
        <f>SUM(C8:G8)</f>
        <v>305337.04000000004</v>
      </c>
      <c r="K8" s="18"/>
    </row>
    <row r="9" spans="1:8" ht="34.5" customHeight="1" thickBot="1">
      <c r="A9" s="44"/>
      <c r="B9" s="4" t="s">
        <v>5</v>
      </c>
      <c r="C9" s="21"/>
      <c r="D9" s="21"/>
      <c r="E9" s="21"/>
      <c r="F9" s="21"/>
      <c r="G9" s="21"/>
      <c r="H9" s="15">
        <f>SUM(D9:G9)</f>
        <v>0</v>
      </c>
    </row>
    <row r="10" spans="1:8" ht="19.5" customHeight="1">
      <c r="A10" s="45" t="s">
        <v>13</v>
      </c>
      <c r="B10" s="23" t="s">
        <v>4</v>
      </c>
      <c r="C10" s="32">
        <v>69889.28</v>
      </c>
      <c r="D10" s="32">
        <v>3115.343</v>
      </c>
      <c r="E10" s="32">
        <v>252.118</v>
      </c>
      <c r="F10" s="32">
        <v>1028.07</v>
      </c>
      <c r="G10" s="32">
        <v>1.758</v>
      </c>
      <c r="H10" s="14">
        <f>SUM(C10:G10)</f>
        <v>74286.569</v>
      </c>
    </row>
    <row r="11" spans="1:8" ht="48" thickBot="1">
      <c r="A11" s="45"/>
      <c r="B11" s="3" t="s">
        <v>5</v>
      </c>
      <c r="C11" s="31"/>
      <c r="D11" s="31"/>
      <c r="E11" s="31"/>
      <c r="F11" s="31"/>
      <c r="G11" s="33">
        <v>1.243</v>
      </c>
      <c r="H11" s="15">
        <f>SUM(D11:G11)</f>
        <v>1.243</v>
      </c>
    </row>
    <row r="12" spans="1:8" ht="19.5" customHeight="1">
      <c r="A12" s="46" t="s">
        <v>14</v>
      </c>
      <c r="B12" s="22" t="s">
        <v>4</v>
      </c>
      <c r="C12" s="35">
        <v>2331.409</v>
      </c>
      <c r="D12" s="11"/>
      <c r="E12" s="11"/>
      <c r="F12" s="11"/>
      <c r="G12" s="11"/>
      <c r="H12" s="14">
        <f>SUM(C12:G12)</f>
        <v>2331.409</v>
      </c>
    </row>
    <row r="13" spans="1:8" ht="48" thickBot="1">
      <c r="A13" s="47"/>
      <c r="B13" s="4" t="s">
        <v>5</v>
      </c>
      <c r="C13" s="21"/>
      <c r="D13" s="21"/>
      <c r="E13" s="21"/>
      <c r="F13" s="21"/>
      <c r="G13" s="21"/>
      <c r="H13" s="15">
        <f>SUM(D13:G13)</f>
        <v>0</v>
      </c>
    </row>
    <row r="14" spans="1:8" ht="19.5" customHeight="1">
      <c r="A14" s="45" t="s">
        <v>15</v>
      </c>
      <c r="B14" s="23" t="s">
        <v>4</v>
      </c>
      <c r="C14" s="16"/>
      <c r="D14" s="16"/>
      <c r="E14" s="16"/>
      <c r="F14" s="32">
        <v>512.711</v>
      </c>
      <c r="G14" s="16"/>
      <c r="H14" s="14">
        <f>SUM(C14:G14)</f>
        <v>512.711</v>
      </c>
    </row>
    <row r="15" spans="1:8" ht="48" thickBot="1">
      <c r="A15" s="45"/>
      <c r="B15" s="3" t="s">
        <v>5</v>
      </c>
      <c r="C15" s="17"/>
      <c r="D15" s="17"/>
      <c r="E15" s="17"/>
      <c r="F15" s="17"/>
      <c r="G15" s="17"/>
      <c r="H15" s="15">
        <f>SUM(D15:G15)</f>
        <v>0</v>
      </c>
    </row>
    <row r="16" spans="1:8" ht="19.5" customHeight="1">
      <c r="A16" s="46" t="s">
        <v>16</v>
      </c>
      <c r="B16" s="22" t="s">
        <v>4</v>
      </c>
      <c r="C16" s="11"/>
      <c r="D16" s="35">
        <v>1363.401</v>
      </c>
      <c r="E16" s="11"/>
      <c r="F16" s="35">
        <v>1581.754</v>
      </c>
      <c r="G16" s="11"/>
      <c r="H16" s="14">
        <f>SUM(C16:G16)</f>
        <v>2945.1549999999997</v>
      </c>
    </row>
    <row r="17" spans="1:8" ht="28.5" customHeight="1" thickBot="1">
      <c r="A17" s="47"/>
      <c r="B17" s="4" t="s">
        <v>5</v>
      </c>
      <c r="C17" s="21"/>
      <c r="D17" s="21"/>
      <c r="E17" s="21"/>
      <c r="F17" s="21"/>
      <c r="G17" s="21"/>
      <c r="H17" s="15">
        <f>SUM(D17:G17)</f>
        <v>0</v>
      </c>
    </row>
    <row r="18" spans="1:8" ht="19.5" customHeight="1">
      <c r="A18" s="45" t="s">
        <v>17</v>
      </c>
      <c r="B18" s="23" t="s">
        <v>4</v>
      </c>
      <c r="C18" s="16"/>
      <c r="D18" s="32">
        <v>896.229</v>
      </c>
      <c r="E18" s="16"/>
      <c r="F18" s="32">
        <v>184.51</v>
      </c>
      <c r="G18" s="16"/>
      <c r="H18" s="14">
        <f>SUM(C18:G18)</f>
        <v>1080.739</v>
      </c>
    </row>
    <row r="19" spans="1:8" ht="29.25" customHeight="1" thickBot="1">
      <c r="A19" s="47"/>
      <c r="B19" s="4" t="s">
        <v>5</v>
      </c>
      <c r="C19" s="21"/>
      <c r="D19" s="21"/>
      <c r="E19" s="21"/>
      <c r="F19" s="21"/>
      <c r="G19" s="21"/>
      <c r="H19" s="15">
        <f>SUM(D19:G19)</f>
        <v>0</v>
      </c>
    </row>
    <row r="20" ht="15"/>
    <row r="22" spans="3:8" ht="15">
      <c r="C22" s="28"/>
      <c r="H22" s="18"/>
    </row>
    <row r="23" ht="15">
      <c r="H23" s="18"/>
    </row>
    <row r="24" ht="15">
      <c r="H24" s="19"/>
    </row>
  </sheetData>
  <sheetProtection/>
  <mergeCells count="11">
    <mergeCell ref="A8:A9"/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24"/>
  <sheetViews>
    <sheetView zoomScalePageLayoutView="0" workbookViewId="0" topLeftCell="A1">
      <selection activeCell="F22" sqref="F22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31.5" customHeight="1">
      <c r="A2" s="48" t="s">
        <v>8</v>
      </c>
      <c r="B2" s="48"/>
      <c r="C2" s="48"/>
      <c r="D2" s="48"/>
      <c r="E2" s="48"/>
      <c r="F2" s="48"/>
      <c r="G2" s="48"/>
      <c r="H2" s="48"/>
    </row>
    <row r="3" spans="1:3" ht="19.5" customHeight="1" thickBot="1">
      <c r="A3" s="36" t="s">
        <v>21</v>
      </c>
      <c r="B3" s="5"/>
      <c r="C3" s="2"/>
    </row>
    <row r="4" spans="1:8" ht="49.5" customHeight="1">
      <c r="A4" s="49" t="s">
        <v>18</v>
      </c>
      <c r="B4" s="51" t="s">
        <v>0</v>
      </c>
      <c r="C4" s="53" t="s">
        <v>9</v>
      </c>
      <c r="D4" s="54"/>
      <c r="E4" s="54"/>
      <c r="F4" s="54"/>
      <c r="G4" s="54"/>
      <c r="H4" s="55"/>
    </row>
    <row r="5" spans="1:8" ht="16.5" thickBot="1">
      <c r="A5" s="50"/>
      <c r="B5" s="52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0.25" customHeight="1">
      <c r="A6" s="43" t="s">
        <v>11</v>
      </c>
      <c r="B6" s="22" t="s">
        <v>4</v>
      </c>
      <c r="C6" s="27">
        <v>220744.818</v>
      </c>
      <c r="D6" s="9"/>
      <c r="E6" s="10"/>
      <c r="F6" s="27">
        <v>8.771</v>
      </c>
      <c r="G6" s="10"/>
      <c r="H6" s="14">
        <f>SUM(C6:G6)</f>
        <v>220753.589</v>
      </c>
      <c r="K6" s="18"/>
    </row>
    <row r="7" spans="1:11" ht="48" thickBot="1">
      <c r="A7" s="44"/>
      <c r="B7" s="4" t="s">
        <v>5</v>
      </c>
      <c r="C7" s="20"/>
      <c r="D7" s="12"/>
      <c r="E7" s="13"/>
      <c r="F7" s="13"/>
      <c r="G7" s="13"/>
      <c r="H7" s="15">
        <f>SUM(D7:G7)</f>
        <v>0</v>
      </c>
      <c r="K7" s="18"/>
    </row>
    <row r="8" spans="1:11" ht="18" customHeight="1">
      <c r="A8" s="43" t="s">
        <v>12</v>
      </c>
      <c r="B8" s="22" t="s">
        <v>4</v>
      </c>
      <c r="C8" s="29">
        <f>298424.558+1910.889</f>
        <v>300335.44700000004</v>
      </c>
      <c r="D8" s="27">
        <v>4634.735</v>
      </c>
      <c r="E8" s="11"/>
      <c r="F8" s="27">
        <f>14.099+924.894+74.346</f>
        <v>1013.339</v>
      </c>
      <c r="G8" s="11"/>
      <c r="H8" s="14">
        <f>SUM(C8:G8)</f>
        <v>305983.521</v>
      </c>
      <c r="K8" s="18"/>
    </row>
    <row r="9" spans="1:8" ht="34.5" customHeight="1" thickBot="1">
      <c r="A9" s="44"/>
      <c r="B9" s="4" t="s">
        <v>5</v>
      </c>
      <c r="C9" s="21"/>
      <c r="D9" s="21"/>
      <c r="E9" s="21"/>
      <c r="F9" s="21"/>
      <c r="G9" s="21"/>
      <c r="H9" s="15">
        <f>SUM(D9:G9)</f>
        <v>0</v>
      </c>
    </row>
    <row r="10" spans="1:8" ht="19.5" customHeight="1">
      <c r="A10" s="45" t="s">
        <v>13</v>
      </c>
      <c r="B10" s="23" t="s">
        <v>4</v>
      </c>
      <c r="C10" s="30">
        <v>94984.639</v>
      </c>
      <c r="D10" s="30">
        <v>8464.122</v>
      </c>
      <c r="E10" s="30">
        <v>130.388</v>
      </c>
      <c r="F10" s="30">
        <v>882.631</v>
      </c>
      <c r="G10" s="30">
        <v>1.787</v>
      </c>
      <c r="H10" s="14">
        <f>SUM(C10:G10)</f>
        <v>104463.567</v>
      </c>
    </row>
    <row r="11" spans="1:8" ht="48" thickBot="1">
      <c r="A11" s="45"/>
      <c r="B11" s="3" t="s">
        <v>5</v>
      </c>
      <c r="C11" s="31"/>
      <c r="D11" s="31"/>
      <c r="E11" s="31"/>
      <c r="F11" s="31"/>
      <c r="G11" s="31">
        <v>1.262</v>
      </c>
      <c r="H11" s="15">
        <f>SUM(D11:G11)</f>
        <v>1.262</v>
      </c>
    </row>
    <row r="12" spans="1:8" ht="19.5" customHeight="1">
      <c r="A12" s="46" t="s">
        <v>14</v>
      </c>
      <c r="B12" s="22" t="s">
        <v>4</v>
      </c>
      <c r="C12" s="27">
        <v>2414.211</v>
      </c>
      <c r="D12" s="11"/>
      <c r="E12" s="11"/>
      <c r="F12" s="11"/>
      <c r="G12" s="11"/>
      <c r="H12" s="14">
        <f>SUM(C12:G12)</f>
        <v>2414.211</v>
      </c>
    </row>
    <row r="13" spans="1:8" ht="48" thickBot="1">
      <c r="A13" s="47"/>
      <c r="B13" s="4" t="s">
        <v>5</v>
      </c>
      <c r="C13" s="21"/>
      <c r="D13" s="21"/>
      <c r="E13" s="21"/>
      <c r="F13" s="21"/>
      <c r="G13" s="21"/>
      <c r="H13" s="15">
        <f>SUM(D13:G13)</f>
        <v>0</v>
      </c>
    </row>
    <row r="14" spans="1:8" ht="19.5" customHeight="1">
      <c r="A14" s="45" t="s">
        <v>15</v>
      </c>
      <c r="B14" s="23" t="s">
        <v>4</v>
      </c>
      <c r="C14" s="16"/>
      <c r="D14" s="16"/>
      <c r="E14" s="16"/>
      <c r="F14" s="30">
        <v>513.77</v>
      </c>
      <c r="G14" s="16"/>
      <c r="H14" s="14">
        <f>SUM(C14:G14)</f>
        <v>513.77</v>
      </c>
    </row>
    <row r="15" spans="1:8" ht="48" thickBot="1">
      <c r="A15" s="45"/>
      <c r="B15" s="3" t="s">
        <v>5</v>
      </c>
      <c r="C15" s="17"/>
      <c r="D15" s="17"/>
      <c r="E15" s="17"/>
      <c r="F15" s="17"/>
      <c r="G15" s="17"/>
      <c r="H15" s="15">
        <f>SUM(D15:G15)</f>
        <v>0</v>
      </c>
    </row>
    <row r="16" spans="1:8" ht="19.5" customHeight="1">
      <c r="A16" s="46" t="s">
        <v>16</v>
      </c>
      <c r="B16" s="22" t="s">
        <v>4</v>
      </c>
      <c r="C16" s="11"/>
      <c r="D16" s="27">
        <v>1455.489</v>
      </c>
      <c r="E16" s="11"/>
      <c r="F16" s="27">
        <v>1705.718</v>
      </c>
      <c r="G16" s="11"/>
      <c r="H16" s="14">
        <f>SUM(C16:G16)</f>
        <v>3161.2070000000003</v>
      </c>
    </row>
    <row r="17" spans="1:8" ht="28.5" customHeight="1" thickBot="1">
      <c r="A17" s="47"/>
      <c r="B17" s="4" t="s">
        <v>5</v>
      </c>
      <c r="C17" s="21"/>
      <c r="D17" s="21"/>
      <c r="E17" s="21"/>
      <c r="F17" s="21"/>
      <c r="G17" s="21"/>
      <c r="H17" s="15">
        <f>SUM(D17:G17)</f>
        <v>0</v>
      </c>
    </row>
    <row r="18" spans="1:8" ht="19.5" customHeight="1">
      <c r="A18" s="45" t="s">
        <v>17</v>
      </c>
      <c r="B18" s="23" t="s">
        <v>4</v>
      </c>
      <c r="C18" s="16"/>
      <c r="D18" s="30">
        <v>950.123</v>
      </c>
      <c r="E18" s="16"/>
      <c r="F18" s="30">
        <v>247</v>
      </c>
      <c r="G18" s="16"/>
      <c r="H18" s="14">
        <f>SUM(C18:G18)</f>
        <v>1197.123</v>
      </c>
    </row>
    <row r="19" spans="1:8" ht="29.25" customHeight="1" thickBot="1">
      <c r="A19" s="47"/>
      <c r="B19" s="4" t="s">
        <v>5</v>
      </c>
      <c r="C19" s="21"/>
      <c r="D19" s="21"/>
      <c r="E19" s="21"/>
      <c r="F19" s="21"/>
      <c r="G19" s="21"/>
      <c r="H19" s="15">
        <f>SUM(D19:G19)</f>
        <v>0</v>
      </c>
    </row>
    <row r="20" ht="15"/>
    <row r="22" spans="3:8" ht="15">
      <c r="C22" s="28"/>
      <c r="H22" s="18"/>
    </row>
    <row r="23" ht="15">
      <c r="H23" s="18"/>
    </row>
    <row r="24" ht="15">
      <c r="H24" s="19"/>
    </row>
  </sheetData>
  <sheetProtection/>
  <mergeCells count="11">
    <mergeCell ref="A2:H2"/>
    <mergeCell ref="A4:A5"/>
    <mergeCell ref="B4:B5"/>
    <mergeCell ref="C4:H4"/>
    <mergeCell ref="A6:A7"/>
    <mergeCell ref="A8:A9"/>
    <mergeCell ref="A10:A11"/>
    <mergeCell ref="A12:A13"/>
    <mergeCell ref="A14:A15"/>
    <mergeCell ref="A16:A17"/>
    <mergeCell ref="A18:A1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24"/>
  <sheetViews>
    <sheetView zoomScalePageLayoutView="0" workbookViewId="0" topLeftCell="A1">
      <selection activeCell="F22" sqref="F22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31.5" customHeight="1">
      <c r="A2" s="48" t="s">
        <v>8</v>
      </c>
      <c r="B2" s="48"/>
      <c r="C2" s="48"/>
      <c r="D2" s="48"/>
      <c r="E2" s="48"/>
      <c r="F2" s="48"/>
      <c r="G2" s="48"/>
      <c r="H2" s="48"/>
    </row>
    <row r="3" spans="1:3" ht="19.5" customHeight="1" thickBot="1">
      <c r="A3" s="36" t="s">
        <v>22</v>
      </c>
      <c r="B3" s="5"/>
      <c r="C3" s="2"/>
    </row>
    <row r="4" spans="1:8" ht="49.5" customHeight="1">
      <c r="A4" s="49" t="s">
        <v>18</v>
      </c>
      <c r="B4" s="51" t="s">
        <v>0</v>
      </c>
      <c r="C4" s="53" t="s">
        <v>9</v>
      </c>
      <c r="D4" s="54"/>
      <c r="E4" s="54"/>
      <c r="F4" s="54"/>
      <c r="G4" s="54"/>
      <c r="H4" s="55"/>
    </row>
    <row r="5" spans="1:8" ht="16.5" thickBot="1">
      <c r="A5" s="50"/>
      <c r="B5" s="52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0.25" customHeight="1">
      <c r="A6" s="43" t="s">
        <v>11</v>
      </c>
      <c r="B6" s="22" t="s">
        <v>4</v>
      </c>
      <c r="C6" s="27">
        <v>208038.155</v>
      </c>
      <c r="D6" s="9"/>
      <c r="E6" s="10"/>
      <c r="F6" s="27">
        <v>14.503</v>
      </c>
      <c r="G6" s="10"/>
      <c r="H6" s="14">
        <f>SUM(C6:G6)</f>
        <v>208052.658</v>
      </c>
      <c r="K6" s="18"/>
    </row>
    <row r="7" spans="1:11" ht="48" thickBot="1">
      <c r="A7" s="44"/>
      <c r="B7" s="4" t="s">
        <v>5</v>
      </c>
      <c r="C7" s="20"/>
      <c r="D7" s="12"/>
      <c r="E7" s="13"/>
      <c r="F7" s="13"/>
      <c r="G7" s="13"/>
      <c r="H7" s="15">
        <f>SUM(D7:G7)</f>
        <v>0</v>
      </c>
      <c r="K7" s="18"/>
    </row>
    <row r="8" spans="1:11" ht="18" customHeight="1">
      <c r="A8" s="43" t="s">
        <v>12</v>
      </c>
      <c r="B8" s="22" t="s">
        <v>4</v>
      </c>
      <c r="C8" s="29">
        <f>294976.795+1884.053</f>
        <v>296860.848</v>
      </c>
      <c r="D8" s="27">
        <v>5047.963</v>
      </c>
      <c r="E8" s="11"/>
      <c r="F8" s="27">
        <f>12.585+1089.318+68.341</f>
        <v>1170.244</v>
      </c>
      <c r="G8" s="11"/>
      <c r="H8" s="14">
        <f>SUM(C8:G8)</f>
        <v>303079.055</v>
      </c>
      <c r="K8" s="18"/>
    </row>
    <row r="9" spans="1:8" ht="34.5" customHeight="1" thickBot="1">
      <c r="A9" s="44"/>
      <c r="B9" s="4" t="s">
        <v>5</v>
      </c>
      <c r="C9" s="21"/>
      <c r="D9" s="21"/>
      <c r="E9" s="21"/>
      <c r="F9" s="21"/>
      <c r="G9" s="21"/>
      <c r="H9" s="15">
        <f>SUM(D9:G9)</f>
        <v>0</v>
      </c>
    </row>
    <row r="10" spans="1:8" ht="19.5" customHeight="1">
      <c r="A10" s="45" t="s">
        <v>13</v>
      </c>
      <c r="B10" s="23" t="s">
        <v>4</v>
      </c>
      <c r="C10" s="30">
        <v>87351.843</v>
      </c>
      <c r="D10" s="30">
        <v>3964.044</v>
      </c>
      <c r="E10" s="30">
        <v>158.958</v>
      </c>
      <c r="F10" s="30">
        <v>932.992</v>
      </c>
      <c r="G10" s="30">
        <v>1.716</v>
      </c>
      <c r="H10" s="14">
        <f>SUM(C10:G10)</f>
        <v>92409.55299999999</v>
      </c>
    </row>
    <row r="11" spans="1:8" ht="48" thickBot="1">
      <c r="A11" s="45"/>
      <c r="B11" s="3" t="s">
        <v>5</v>
      </c>
      <c r="C11" s="31"/>
      <c r="D11" s="31"/>
      <c r="E11" s="31"/>
      <c r="F11" s="31"/>
      <c r="G11" s="31">
        <v>1.643</v>
      </c>
      <c r="H11" s="15">
        <f>SUM(D11:G11)</f>
        <v>1.643</v>
      </c>
    </row>
    <row r="12" spans="1:8" ht="19.5" customHeight="1">
      <c r="A12" s="46" t="s">
        <v>14</v>
      </c>
      <c r="B12" s="22" t="s">
        <v>4</v>
      </c>
      <c r="C12" s="27">
        <v>2476.601</v>
      </c>
      <c r="D12" s="11"/>
      <c r="E12" s="11"/>
      <c r="F12" s="11"/>
      <c r="G12" s="11"/>
      <c r="H12" s="14">
        <f>SUM(C12:G12)</f>
        <v>2476.601</v>
      </c>
    </row>
    <row r="13" spans="1:8" ht="48" thickBot="1">
      <c r="A13" s="47"/>
      <c r="B13" s="4" t="s">
        <v>5</v>
      </c>
      <c r="C13" s="21"/>
      <c r="D13" s="21"/>
      <c r="E13" s="21"/>
      <c r="F13" s="21"/>
      <c r="G13" s="21"/>
      <c r="H13" s="15">
        <f>SUM(D13:G13)</f>
        <v>0</v>
      </c>
    </row>
    <row r="14" spans="1:8" ht="19.5" customHeight="1">
      <c r="A14" s="45" t="s">
        <v>15</v>
      </c>
      <c r="B14" s="23" t="s">
        <v>4</v>
      </c>
      <c r="C14" s="16"/>
      <c r="D14" s="16"/>
      <c r="E14" s="16"/>
      <c r="F14" s="30">
        <v>516.524</v>
      </c>
      <c r="G14" s="16"/>
      <c r="H14" s="14">
        <f>SUM(C14:G14)</f>
        <v>516.524</v>
      </c>
    </row>
    <row r="15" spans="1:8" ht="48" thickBot="1">
      <c r="A15" s="45"/>
      <c r="B15" s="3" t="s">
        <v>5</v>
      </c>
      <c r="C15" s="17"/>
      <c r="D15" s="17"/>
      <c r="E15" s="17"/>
      <c r="F15" s="17"/>
      <c r="G15" s="17"/>
      <c r="H15" s="15">
        <f>SUM(D15:G15)</f>
        <v>0</v>
      </c>
    </row>
    <row r="16" spans="1:8" ht="19.5" customHeight="1">
      <c r="A16" s="46" t="s">
        <v>16</v>
      </c>
      <c r="B16" s="22" t="s">
        <v>4</v>
      </c>
      <c r="C16" s="11"/>
      <c r="D16" s="27">
        <v>1492.265</v>
      </c>
      <c r="E16" s="11"/>
      <c r="F16" s="27">
        <v>1712.177</v>
      </c>
      <c r="G16" s="11"/>
      <c r="H16" s="14">
        <f>SUM(C16:G16)</f>
        <v>3204.442</v>
      </c>
    </row>
    <row r="17" spans="1:8" ht="28.5" customHeight="1" thickBot="1">
      <c r="A17" s="47"/>
      <c r="B17" s="4" t="s">
        <v>5</v>
      </c>
      <c r="C17" s="21"/>
      <c r="D17" s="21"/>
      <c r="E17" s="21"/>
      <c r="F17" s="21"/>
      <c r="G17" s="21"/>
      <c r="H17" s="15">
        <f>SUM(D17:G17)</f>
        <v>0</v>
      </c>
    </row>
    <row r="18" spans="1:8" ht="19.5" customHeight="1">
      <c r="A18" s="45" t="s">
        <v>17</v>
      </c>
      <c r="B18" s="23" t="s">
        <v>4</v>
      </c>
      <c r="C18" s="16"/>
      <c r="D18" s="30">
        <v>954.478</v>
      </c>
      <c r="E18" s="16"/>
      <c r="F18" s="30">
        <v>247</v>
      </c>
      <c r="G18" s="16"/>
      <c r="H18" s="14">
        <f>SUM(C18:G18)</f>
        <v>1201.478</v>
      </c>
    </row>
    <row r="19" spans="1:8" ht="29.25" customHeight="1" thickBot="1">
      <c r="A19" s="47"/>
      <c r="B19" s="4" t="s">
        <v>5</v>
      </c>
      <c r="C19" s="21"/>
      <c r="D19" s="21"/>
      <c r="E19" s="21"/>
      <c r="F19" s="21"/>
      <c r="G19" s="21"/>
      <c r="H19" s="15">
        <f>SUM(D19:G19)</f>
        <v>0</v>
      </c>
    </row>
    <row r="20" ht="15"/>
    <row r="22" spans="3:8" ht="15">
      <c r="C22" s="28"/>
      <c r="H22" s="18"/>
    </row>
    <row r="23" ht="15">
      <c r="H23" s="18"/>
    </row>
    <row r="24" ht="15">
      <c r="H24" s="19"/>
    </row>
  </sheetData>
  <sheetProtection/>
  <mergeCells count="11">
    <mergeCell ref="A2:H2"/>
    <mergeCell ref="A4:A5"/>
    <mergeCell ref="B4:B5"/>
    <mergeCell ref="C4:H4"/>
    <mergeCell ref="A6:A7"/>
    <mergeCell ref="A8:A9"/>
    <mergeCell ref="A10:A11"/>
    <mergeCell ref="A12:A13"/>
    <mergeCell ref="A14:A15"/>
    <mergeCell ref="A16:A17"/>
    <mergeCell ref="A18:A1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24"/>
  <sheetViews>
    <sheetView zoomScalePageLayoutView="0" workbookViewId="0" topLeftCell="A1">
      <selection activeCell="C23" sqref="C23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31.5" customHeight="1">
      <c r="A2" s="48" t="s">
        <v>8</v>
      </c>
      <c r="B2" s="48"/>
      <c r="C2" s="48"/>
      <c r="D2" s="48"/>
      <c r="E2" s="48"/>
      <c r="F2" s="48"/>
      <c r="G2" s="48"/>
      <c r="H2" s="48"/>
    </row>
    <row r="3" spans="1:3" ht="19.5" customHeight="1" thickBot="1">
      <c r="A3" s="36" t="s">
        <v>23</v>
      </c>
      <c r="B3" s="5"/>
      <c r="C3" s="2"/>
    </row>
    <row r="4" spans="1:8" ht="49.5" customHeight="1">
      <c r="A4" s="49" t="s">
        <v>18</v>
      </c>
      <c r="B4" s="51" t="s">
        <v>0</v>
      </c>
      <c r="C4" s="53" t="s">
        <v>9</v>
      </c>
      <c r="D4" s="54"/>
      <c r="E4" s="54"/>
      <c r="F4" s="54"/>
      <c r="G4" s="54"/>
      <c r="H4" s="55"/>
    </row>
    <row r="5" spans="1:8" ht="21.75" customHeight="1" thickBot="1">
      <c r="A5" s="50"/>
      <c r="B5" s="52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0.25" customHeight="1">
      <c r="A6" s="43" t="s">
        <v>11</v>
      </c>
      <c r="B6" s="22" t="s">
        <v>4</v>
      </c>
      <c r="C6" s="27">
        <v>214230.291</v>
      </c>
      <c r="D6" s="9"/>
      <c r="E6" s="10"/>
      <c r="F6" s="27">
        <v>19.237</v>
      </c>
      <c r="G6" s="10"/>
      <c r="H6" s="14">
        <f>SUM(C6:G6)</f>
        <v>214249.528</v>
      </c>
      <c r="K6" s="18"/>
    </row>
    <row r="7" spans="1:11" ht="48" thickBot="1">
      <c r="A7" s="44"/>
      <c r="B7" s="4" t="s">
        <v>5</v>
      </c>
      <c r="C7" s="20"/>
      <c r="D7" s="12"/>
      <c r="E7" s="13"/>
      <c r="F7" s="13"/>
      <c r="G7" s="13"/>
      <c r="H7" s="15">
        <f>SUM(D7:G7)</f>
        <v>0</v>
      </c>
      <c r="K7" s="18"/>
    </row>
    <row r="8" spans="1:11" ht="18" customHeight="1">
      <c r="A8" s="43" t="s">
        <v>12</v>
      </c>
      <c r="B8" s="22" t="s">
        <v>4</v>
      </c>
      <c r="C8" s="29">
        <f>303252.327+1918.365</f>
        <v>305170.692</v>
      </c>
      <c r="D8" s="27">
        <v>4992.943</v>
      </c>
      <c r="E8" s="11"/>
      <c r="F8" s="27">
        <f>20.41+1239.816+71.327</f>
        <v>1331.553</v>
      </c>
      <c r="G8" s="11"/>
      <c r="H8" s="14">
        <f>SUM(C8:G8)</f>
        <v>311495.188</v>
      </c>
      <c r="K8" s="18"/>
    </row>
    <row r="9" spans="1:8" ht="34.5" customHeight="1" thickBot="1">
      <c r="A9" s="44"/>
      <c r="B9" s="4" t="s">
        <v>5</v>
      </c>
      <c r="C9" s="21"/>
      <c r="D9" s="21"/>
      <c r="E9" s="21"/>
      <c r="F9" s="21"/>
      <c r="G9" s="21"/>
      <c r="H9" s="15">
        <f>SUM(D9:G9)</f>
        <v>0</v>
      </c>
    </row>
    <row r="10" spans="1:8" ht="19.5" customHeight="1">
      <c r="A10" s="45" t="s">
        <v>13</v>
      </c>
      <c r="B10" s="23" t="s">
        <v>4</v>
      </c>
      <c r="C10" s="30">
        <v>79825.951</v>
      </c>
      <c r="D10" s="30">
        <v>55.394</v>
      </c>
      <c r="E10" s="30">
        <v>177.546</v>
      </c>
      <c r="F10" s="30">
        <v>923.98</v>
      </c>
      <c r="G10" s="30">
        <v>1.986</v>
      </c>
      <c r="H10" s="14">
        <f>SUM(C10:G10)</f>
        <v>80984.857</v>
      </c>
    </row>
    <row r="11" spans="1:8" ht="48" thickBot="1">
      <c r="A11" s="45"/>
      <c r="B11" s="3" t="s">
        <v>5</v>
      </c>
      <c r="C11" s="31"/>
      <c r="D11" s="31"/>
      <c r="E11" s="31"/>
      <c r="F11" s="31"/>
      <c r="G11" s="31">
        <v>2.321</v>
      </c>
      <c r="H11" s="15">
        <f>SUM(D11:G11)</f>
        <v>2.321</v>
      </c>
    </row>
    <row r="12" spans="1:8" ht="19.5" customHeight="1">
      <c r="A12" s="46" t="s">
        <v>14</v>
      </c>
      <c r="B12" s="22" t="s">
        <v>4</v>
      </c>
      <c r="C12" s="27">
        <v>2506.045</v>
      </c>
      <c r="D12" s="11"/>
      <c r="E12" s="11"/>
      <c r="F12" s="11"/>
      <c r="G12" s="11"/>
      <c r="H12" s="14">
        <f>SUM(C12:G12)</f>
        <v>2506.045</v>
      </c>
    </row>
    <row r="13" spans="1:8" ht="48" thickBot="1">
      <c r="A13" s="47"/>
      <c r="B13" s="4" t="s">
        <v>5</v>
      </c>
      <c r="C13" s="21"/>
      <c r="D13" s="21"/>
      <c r="E13" s="21"/>
      <c r="F13" s="21"/>
      <c r="G13" s="21"/>
      <c r="H13" s="15">
        <f>SUM(D13:G13)</f>
        <v>0</v>
      </c>
    </row>
    <row r="14" spans="1:8" ht="19.5" customHeight="1">
      <c r="A14" s="45" t="s">
        <v>15</v>
      </c>
      <c r="B14" s="23" t="s">
        <v>4</v>
      </c>
      <c r="C14" s="16"/>
      <c r="D14" s="16"/>
      <c r="E14" s="16"/>
      <c r="F14" s="30">
        <v>540.157</v>
      </c>
      <c r="G14" s="16"/>
      <c r="H14" s="14">
        <f>SUM(C14:G14)</f>
        <v>540.157</v>
      </c>
    </row>
    <row r="15" spans="1:8" ht="48" thickBot="1">
      <c r="A15" s="45"/>
      <c r="B15" s="3" t="s">
        <v>5</v>
      </c>
      <c r="C15" s="17"/>
      <c r="D15" s="17"/>
      <c r="E15" s="17"/>
      <c r="F15" s="17"/>
      <c r="G15" s="17"/>
      <c r="H15" s="15">
        <f>SUM(D15:G15)</f>
        <v>0</v>
      </c>
    </row>
    <row r="16" spans="1:8" ht="19.5" customHeight="1">
      <c r="A16" s="46" t="s">
        <v>16</v>
      </c>
      <c r="B16" s="22" t="s">
        <v>4</v>
      </c>
      <c r="C16" s="11"/>
      <c r="D16" s="27">
        <v>1633.975</v>
      </c>
      <c r="E16" s="11"/>
      <c r="F16" s="27">
        <v>1783.668</v>
      </c>
      <c r="G16" s="11"/>
      <c r="H16" s="14">
        <f>SUM(C16:G16)</f>
        <v>3417.643</v>
      </c>
    </row>
    <row r="17" spans="1:8" ht="28.5" customHeight="1" thickBot="1">
      <c r="A17" s="47"/>
      <c r="B17" s="4" t="s">
        <v>5</v>
      </c>
      <c r="C17" s="21"/>
      <c r="D17" s="21"/>
      <c r="E17" s="21"/>
      <c r="F17" s="21"/>
      <c r="G17" s="21"/>
      <c r="H17" s="15">
        <f>SUM(D17:G17)</f>
        <v>0</v>
      </c>
    </row>
    <row r="18" spans="1:8" ht="19.5" customHeight="1">
      <c r="A18" s="45" t="s">
        <v>17</v>
      </c>
      <c r="B18" s="23" t="s">
        <v>4</v>
      </c>
      <c r="C18" s="16"/>
      <c r="D18" s="30">
        <v>1012.967</v>
      </c>
      <c r="E18" s="16"/>
      <c r="F18" s="30">
        <v>247</v>
      </c>
      <c r="G18" s="16"/>
      <c r="H18" s="14">
        <f>SUM(C18:G18)</f>
        <v>1259.967</v>
      </c>
    </row>
    <row r="19" spans="1:8" ht="32.25" customHeight="1" thickBot="1">
      <c r="A19" s="47"/>
      <c r="B19" s="4" t="s">
        <v>5</v>
      </c>
      <c r="C19" s="21"/>
      <c r="D19" s="21"/>
      <c r="E19" s="21"/>
      <c r="F19" s="21"/>
      <c r="G19" s="21"/>
      <c r="H19" s="15">
        <f>SUM(D19:G19)</f>
        <v>0</v>
      </c>
    </row>
    <row r="20" spans="1:8" ht="19.5" customHeight="1">
      <c r="A20" s="45" t="s">
        <v>24</v>
      </c>
      <c r="B20" s="23" t="s">
        <v>4</v>
      </c>
      <c r="C20" s="30"/>
      <c r="D20" s="30">
        <v>8664.564</v>
      </c>
      <c r="E20" s="30"/>
      <c r="F20" s="30"/>
      <c r="G20" s="30"/>
      <c r="H20" s="14">
        <f>SUM(C20:G20)</f>
        <v>8664.564</v>
      </c>
    </row>
    <row r="21" spans="1:8" ht="33" customHeight="1" thickBot="1">
      <c r="A21" s="47"/>
      <c r="B21" s="4" t="s">
        <v>5</v>
      </c>
      <c r="C21" s="37"/>
      <c r="D21" s="37"/>
      <c r="E21" s="37"/>
      <c r="F21" s="37"/>
      <c r="G21" s="37"/>
      <c r="H21" s="15">
        <f>SUM(D21:G21)</f>
        <v>0</v>
      </c>
    </row>
    <row r="22" spans="3:8" ht="15">
      <c r="C22" s="28"/>
      <c r="H22" s="18"/>
    </row>
    <row r="23" ht="15">
      <c r="H23" s="18"/>
    </row>
    <row r="24" ht="15">
      <c r="H24" s="19"/>
    </row>
  </sheetData>
  <sheetProtection/>
  <mergeCells count="12">
    <mergeCell ref="A2:H2"/>
    <mergeCell ref="A4:A5"/>
    <mergeCell ref="B4:B5"/>
    <mergeCell ref="C4:H4"/>
    <mergeCell ref="A6:A7"/>
    <mergeCell ref="A8:A9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24"/>
  <sheetViews>
    <sheetView zoomScalePageLayoutView="0" workbookViewId="0" topLeftCell="A1">
      <selection activeCell="D18" sqref="D18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31.5" customHeight="1">
      <c r="A2" s="48" t="s">
        <v>8</v>
      </c>
      <c r="B2" s="48"/>
      <c r="C2" s="48"/>
      <c r="D2" s="48"/>
      <c r="E2" s="48"/>
      <c r="F2" s="48"/>
      <c r="G2" s="48"/>
      <c r="H2" s="48"/>
    </row>
    <row r="3" spans="1:3" ht="19.5" customHeight="1" thickBot="1">
      <c r="A3" s="36" t="s">
        <v>25</v>
      </c>
      <c r="B3" s="5"/>
      <c r="C3" s="2"/>
    </row>
    <row r="4" spans="1:8" ht="49.5" customHeight="1">
      <c r="A4" s="49" t="s">
        <v>18</v>
      </c>
      <c r="B4" s="51" t="s">
        <v>0</v>
      </c>
      <c r="C4" s="53" t="s">
        <v>9</v>
      </c>
      <c r="D4" s="54"/>
      <c r="E4" s="54"/>
      <c r="F4" s="54"/>
      <c r="G4" s="54"/>
      <c r="H4" s="55"/>
    </row>
    <row r="5" spans="1:8" ht="21.75" customHeight="1" thickBot="1">
      <c r="A5" s="50"/>
      <c r="B5" s="52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0.25" customHeight="1">
      <c r="A6" s="43" t="s">
        <v>11</v>
      </c>
      <c r="B6" s="22" t="s">
        <v>4</v>
      </c>
      <c r="C6" s="27">
        <v>214798.662</v>
      </c>
      <c r="D6" s="9"/>
      <c r="E6" s="10"/>
      <c r="F6" s="27">
        <v>19.056</v>
      </c>
      <c r="G6" s="10"/>
      <c r="H6" s="14">
        <f>SUM(C6:G6)</f>
        <v>214817.71800000002</v>
      </c>
      <c r="K6" s="18"/>
    </row>
    <row r="7" spans="1:11" ht="48" thickBot="1">
      <c r="A7" s="44"/>
      <c r="B7" s="4" t="s">
        <v>5</v>
      </c>
      <c r="C7" s="20"/>
      <c r="D7" s="12"/>
      <c r="E7" s="13"/>
      <c r="F7" s="13"/>
      <c r="G7" s="13"/>
      <c r="H7" s="15">
        <f>SUM(D7:G7)</f>
        <v>0</v>
      </c>
      <c r="K7" s="18"/>
    </row>
    <row r="8" spans="1:11" ht="18" customHeight="1">
      <c r="A8" s="43" t="s">
        <v>12</v>
      </c>
      <c r="B8" s="22" t="s">
        <v>4</v>
      </c>
      <c r="C8" s="29">
        <f>303597.51+1943.327</f>
        <v>305540.837</v>
      </c>
      <c r="D8" s="27">
        <v>5248.453</v>
      </c>
      <c r="E8" s="11"/>
      <c r="F8" s="27">
        <f>23.34+1261.71+69.43</f>
        <v>1354.48</v>
      </c>
      <c r="G8" s="11"/>
      <c r="H8" s="14">
        <f>SUM(C8:G8)</f>
        <v>312143.76999999996</v>
      </c>
      <c r="K8" s="18"/>
    </row>
    <row r="9" spans="1:8" ht="34.5" customHeight="1" thickBot="1">
      <c r="A9" s="44"/>
      <c r="B9" s="4" t="s">
        <v>5</v>
      </c>
      <c r="C9" s="21"/>
      <c r="D9" s="21"/>
      <c r="E9" s="21"/>
      <c r="F9" s="21"/>
      <c r="G9" s="21"/>
      <c r="H9" s="15">
        <f>SUM(D9:G9)</f>
        <v>0</v>
      </c>
    </row>
    <row r="10" spans="1:8" ht="19.5" customHeight="1">
      <c r="A10" s="45" t="s">
        <v>13</v>
      </c>
      <c r="B10" s="23" t="s">
        <v>4</v>
      </c>
      <c r="C10" s="30">
        <v>81306.002</v>
      </c>
      <c r="D10" s="30">
        <v>14.298</v>
      </c>
      <c r="E10" s="30">
        <v>156.847</v>
      </c>
      <c r="F10" s="30">
        <v>900.705</v>
      </c>
      <c r="G10" s="30">
        <v>1.379</v>
      </c>
      <c r="H10" s="14">
        <f>SUM(C10:G10)</f>
        <v>82379.23099999999</v>
      </c>
    </row>
    <row r="11" spans="1:8" ht="48" thickBot="1">
      <c r="A11" s="45"/>
      <c r="B11" s="3" t="s">
        <v>5</v>
      </c>
      <c r="C11" s="31"/>
      <c r="D11" s="31"/>
      <c r="E11" s="31"/>
      <c r="F11" s="31"/>
      <c r="G11" s="31">
        <v>1.757</v>
      </c>
      <c r="H11" s="15">
        <f>SUM(D11:G11)</f>
        <v>1.757</v>
      </c>
    </row>
    <row r="12" spans="1:8" ht="19.5" customHeight="1">
      <c r="A12" s="46" t="s">
        <v>14</v>
      </c>
      <c r="B12" s="22" t="s">
        <v>4</v>
      </c>
      <c r="C12" s="27">
        <v>2516.287</v>
      </c>
      <c r="D12" s="11"/>
      <c r="E12" s="11"/>
      <c r="F12" s="11"/>
      <c r="G12" s="11"/>
      <c r="H12" s="14">
        <f>SUM(C12:G12)</f>
        <v>2516.287</v>
      </c>
    </row>
    <row r="13" spans="1:8" ht="48" thickBot="1">
      <c r="A13" s="47"/>
      <c r="B13" s="4" t="s">
        <v>5</v>
      </c>
      <c r="C13" s="21"/>
      <c r="D13" s="21"/>
      <c r="E13" s="21"/>
      <c r="F13" s="21"/>
      <c r="G13" s="21"/>
      <c r="H13" s="15">
        <f>SUM(D13:G13)</f>
        <v>0</v>
      </c>
    </row>
    <row r="14" spans="1:8" ht="19.5" customHeight="1">
      <c r="A14" s="45" t="s">
        <v>15</v>
      </c>
      <c r="B14" s="23" t="s">
        <v>4</v>
      </c>
      <c r="C14" s="16"/>
      <c r="D14" s="16"/>
      <c r="E14" s="16"/>
      <c r="F14" s="30">
        <v>543.469</v>
      </c>
      <c r="G14" s="16"/>
      <c r="H14" s="14">
        <f>SUM(C14:G14)</f>
        <v>543.469</v>
      </c>
    </row>
    <row r="15" spans="1:8" ht="48" thickBot="1">
      <c r="A15" s="45"/>
      <c r="B15" s="3" t="s">
        <v>5</v>
      </c>
      <c r="C15" s="17"/>
      <c r="D15" s="17"/>
      <c r="E15" s="17"/>
      <c r="F15" s="17"/>
      <c r="G15" s="17"/>
      <c r="H15" s="15">
        <f>SUM(D15:G15)</f>
        <v>0</v>
      </c>
    </row>
    <row r="16" spans="1:8" ht="19.5" customHeight="1">
      <c r="A16" s="46" t="s">
        <v>16</v>
      </c>
      <c r="B16" s="22" t="s">
        <v>4</v>
      </c>
      <c r="C16" s="11"/>
      <c r="D16" s="27">
        <v>1694.305</v>
      </c>
      <c r="E16" s="11"/>
      <c r="F16" s="27">
        <v>1766.742</v>
      </c>
      <c r="G16" s="11"/>
      <c r="H16" s="14">
        <f>SUM(C16:G16)</f>
        <v>3461.047</v>
      </c>
    </row>
    <row r="17" spans="1:8" ht="28.5" customHeight="1" thickBot="1">
      <c r="A17" s="47"/>
      <c r="B17" s="4" t="s">
        <v>5</v>
      </c>
      <c r="C17" s="21"/>
      <c r="D17" s="21"/>
      <c r="E17" s="21"/>
      <c r="F17" s="21"/>
      <c r="G17" s="21"/>
      <c r="H17" s="15">
        <f>SUM(D17:G17)</f>
        <v>0</v>
      </c>
    </row>
    <row r="18" spans="1:8" ht="19.5" customHeight="1">
      <c r="A18" s="45" t="s">
        <v>17</v>
      </c>
      <c r="B18" s="23" t="s">
        <v>4</v>
      </c>
      <c r="C18" s="16"/>
      <c r="D18" s="30">
        <v>1008.985</v>
      </c>
      <c r="E18" s="16"/>
      <c r="F18" s="30">
        <v>233</v>
      </c>
      <c r="G18" s="16"/>
      <c r="H18" s="14">
        <f>SUM(C18:G18)</f>
        <v>1241.9850000000001</v>
      </c>
    </row>
    <row r="19" spans="1:8" ht="32.25" customHeight="1" thickBot="1">
      <c r="A19" s="47"/>
      <c r="B19" s="4" t="s">
        <v>5</v>
      </c>
      <c r="C19" s="21"/>
      <c r="D19" s="21"/>
      <c r="E19" s="21"/>
      <c r="F19" s="21"/>
      <c r="G19" s="21"/>
      <c r="H19" s="15">
        <f>SUM(D19:G19)</f>
        <v>0</v>
      </c>
    </row>
    <row r="20" spans="1:8" ht="19.5" customHeight="1">
      <c r="A20" s="45" t="s">
        <v>24</v>
      </c>
      <c r="B20" s="23" t="s">
        <v>4</v>
      </c>
      <c r="C20" s="30"/>
      <c r="D20" s="30">
        <v>8007.65</v>
      </c>
      <c r="E20" s="30"/>
      <c r="F20" s="30"/>
      <c r="G20" s="30"/>
      <c r="H20" s="14">
        <f>SUM(C20:G20)</f>
        <v>8007.65</v>
      </c>
    </row>
    <row r="21" spans="1:8" ht="33" customHeight="1" thickBot="1">
      <c r="A21" s="47"/>
      <c r="B21" s="4" t="s">
        <v>5</v>
      </c>
      <c r="C21" s="37"/>
      <c r="D21" s="37"/>
      <c r="E21" s="37"/>
      <c r="F21" s="37"/>
      <c r="G21" s="37"/>
      <c r="H21" s="15">
        <f>SUM(D21:G21)</f>
        <v>0</v>
      </c>
    </row>
    <row r="22" spans="3:8" ht="15">
      <c r="C22" s="28"/>
      <c r="H22" s="18"/>
    </row>
    <row r="23" ht="15">
      <c r="H23" s="18"/>
    </row>
    <row r="24" ht="15">
      <c r="H24" s="19"/>
    </row>
  </sheetData>
  <sheetProtection/>
  <mergeCells count="12">
    <mergeCell ref="A2:H2"/>
    <mergeCell ref="A4:A5"/>
    <mergeCell ref="B4:B5"/>
    <mergeCell ref="C4:H4"/>
    <mergeCell ref="A6:A7"/>
    <mergeCell ref="A8:A9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24"/>
  <sheetViews>
    <sheetView zoomScale="85" zoomScaleNormal="85" zoomScalePageLayoutView="0" workbookViewId="0" topLeftCell="A1">
      <selection activeCell="K5" sqref="K5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31.5" customHeight="1">
      <c r="A2" s="48" t="s">
        <v>8</v>
      </c>
      <c r="B2" s="48"/>
      <c r="C2" s="48"/>
      <c r="D2" s="48"/>
      <c r="E2" s="48"/>
      <c r="F2" s="48"/>
      <c r="G2" s="48"/>
      <c r="H2" s="48"/>
    </row>
    <row r="3" spans="1:3" ht="20.25" customHeight="1" thickBot="1">
      <c r="A3" s="36" t="s">
        <v>26</v>
      </c>
      <c r="B3" s="5"/>
      <c r="C3" s="2"/>
    </row>
    <row r="4" spans="1:8" ht="49.5" customHeight="1">
      <c r="A4" s="49" t="s">
        <v>18</v>
      </c>
      <c r="B4" s="51" t="s">
        <v>0</v>
      </c>
      <c r="C4" s="53" t="s">
        <v>9</v>
      </c>
      <c r="D4" s="54"/>
      <c r="E4" s="54"/>
      <c r="F4" s="54"/>
      <c r="G4" s="54"/>
      <c r="H4" s="55"/>
    </row>
    <row r="5" spans="1:8" ht="21.75" customHeight="1" thickBot="1">
      <c r="A5" s="50"/>
      <c r="B5" s="52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0.25" customHeight="1">
      <c r="A6" s="43" t="s">
        <v>11</v>
      </c>
      <c r="B6" s="22" t="s">
        <v>4</v>
      </c>
      <c r="C6" s="27">
        <v>198531.032</v>
      </c>
      <c r="D6" s="38"/>
      <c r="E6" s="39"/>
      <c r="F6" s="27">
        <v>16.826</v>
      </c>
      <c r="G6" s="10"/>
      <c r="H6" s="14">
        <f>SUM(C6:G6)</f>
        <v>198547.858</v>
      </c>
      <c r="K6" s="18"/>
    </row>
    <row r="7" spans="1:11" ht="48" thickBot="1">
      <c r="A7" s="44"/>
      <c r="B7" s="4" t="s">
        <v>5</v>
      </c>
      <c r="C7" s="40"/>
      <c r="D7" s="41"/>
      <c r="E7" s="42"/>
      <c r="F7" s="42"/>
      <c r="G7" s="13"/>
      <c r="H7" s="15">
        <f>SUM(D7:G7)</f>
        <v>0</v>
      </c>
      <c r="K7" s="18"/>
    </row>
    <row r="8" spans="1:11" ht="18" customHeight="1">
      <c r="A8" s="43" t="s">
        <v>12</v>
      </c>
      <c r="B8" s="22" t="s">
        <v>4</v>
      </c>
      <c r="C8" s="29">
        <f>293578.334+1855.868</f>
        <v>295434.202</v>
      </c>
      <c r="D8" s="27">
        <v>5059.139</v>
      </c>
      <c r="E8" s="27"/>
      <c r="F8" s="27">
        <f>26.142+1295.124+69.989</f>
        <v>1391.255</v>
      </c>
      <c r="G8" s="11"/>
      <c r="H8" s="14">
        <f>SUM(C8:G8)</f>
        <v>301884.596</v>
      </c>
      <c r="K8" s="18"/>
    </row>
    <row r="9" spans="1:8" ht="34.5" customHeight="1" thickBot="1">
      <c r="A9" s="44"/>
      <c r="B9" s="4" t="s">
        <v>5</v>
      </c>
      <c r="C9" s="21"/>
      <c r="D9" s="21"/>
      <c r="E9" s="21"/>
      <c r="F9" s="21"/>
      <c r="G9" s="21"/>
      <c r="H9" s="15">
        <f>SUM(D9:G9)</f>
        <v>0</v>
      </c>
    </row>
    <row r="10" spans="1:8" ht="19.5" customHeight="1">
      <c r="A10" s="45" t="s">
        <v>13</v>
      </c>
      <c r="B10" s="23" t="s">
        <v>4</v>
      </c>
      <c r="C10" s="30">
        <v>74132.85</v>
      </c>
      <c r="D10" s="30">
        <v>3.39</v>
      </c>
      <c r="E10" s="30">
        <v>161.424</v>
      </c>
      <c r="F10" s="30">
        <v>920.938</v>
      </c>
      <c r="G10" s="30">
        <v>1.853</v>
      </c>
      <c r="H10" s="14">
        <f>SUM(C10:G10)</f>
        <v>75220.455</v>
      </c>
    </row>
    <row r="11" spans="1:8" ht="48" thickBot="1">
      <c r="A11" s="45"/>
      <c r="B11" s="3" t="s">
        <v>5</v>
      </c>
      <c r="C11" s="31"/>
      <c r="D11" s="31"/>
      <c r="E11" s="31"/>
      <c r="F11" s="31"/>
      <c r="G11" s="31">
        <v>1.363</v>
      </c>
      <c r="H11" s="15">
        <f>SUM(D11:G11)</f>
        <v>1.363</v>
      </c>
    </row>
    <row r="12" spans="1:8" ht="19.5" customHeight="1">
      <c r="A12" s="46" t="s">
        <v>14</v>
      </c>
      <c r="B12" s="22" t="s">
        <v>4</v>
      </c>
      <c r="C12" s="27">
        <v>2429.536</v>
      </c>
      <c r="D12" s="27"/>
      <c r="E12" s="27"/>
      <c r="F12" s="27"/>
      <c r="G12" s="11"/>
      <c r="H12" s="14">
        <f>SUM(C12:G12)</f>
        <v>2429.536</v>
      </c>
    </row>
    <row r="13" spans="1:8" ht="48" thickBot="1">
      <c r="A13" s="47"/>
      <c r="B13" s="4" t="s">
        <v>5</v>
      </c>
      <c r="C13" s="37"/>
      <c r="D13" s="37"/>
      <c r="E13" s="37"/>
      <c r="F13" s="37"/>
      <c r="G13" s="21"/>
      <c r="H13" s="15">
        <f>SUM(D13:G13)</f>
        <v>0</v>
      </c>
    </row>
    <row r="14" spans="1:8" ht="19.5" customHeight="1">
      <c r="A14" s="45" t="s">
        <v>15</v>
      </c>
      <c r="B14" s="23" t="s">
        <v>4</v>
      </c>
      <c r="C14" s="30"/>
      <c r="D14" s="30"/>
      <c r="E14" s="30"/>
      <c r="F14" s="30">
        <v>524.779</v>
      </c>
      <c r="G14" s="16"/>
      <c r="H14" s="14">
        <f>SUM(C14:G14)</f>
        <v>524.779</v>
      </c>
    </row>
    <row r="15" spans="1:8" ht="48" thickBot="1">
      <c r="A15" s="45"/>
      <c r="B15" s="3" t="s">
        <v>5</v>
      </c>
      <c r="C15" s="31"/>
      <c r="D15" s="31"/>
      <c r="E15" s="31"/>
      <c r="F15" s="31"/>
      <c r="G15" s="17"/>
      <c r="H15" s="15">
        <f>SUM(D15:G15)</f>
        <v>0</v>
      </c>
    </row>
    <row r="16" spans="1:8" ht="19.5" customHeight="1">
      <c r="A16" s="46" t="s">
        <v>16</v>
      </c>
      <c r="B16" s="22" t="s">
        <v>4</v>
      </c>
      <c r="C16" s="27"/>
      <c r="D16" s="27">
        <v>1706.285</v>
      </c>
      <c r="E16" s="27"/>
      <c r="F16" s="27">
        <v>1666.957</v>
      </c>
      <c r="G16" s="11"/>
      <c r="H16" s="14">
        <f>SUM(C16:G16)</f>
        <v>3373.242</v>
      </c>
    </row>
    <row r="17" spans="1:8" ht="33.75" customHeight="1" thickBot="1">
      <c r="A17" s="47"/>
      <c r="B17" s="4" t="s">
        <v>5</v>
      </c>
      <c r="C17" s="37"/>
      <c r="D17" s="37"/>
      <c r="E17" s="37"/>
      <c r="F17" s="37"/>
      <c r="G17" s="21"/>
      <c r="H17" s="15">
        <f>SUM(D17:G17)</f>
        <v>0</v>
      </c>
    </row>
    <row r="18" spans="1:8" ht="19.5" customHeight="1">
      <c r="A18" s="45" t="s">
        <v>17</v>
      </c>
      <c r="B18" s="23" t="s">
        <v>4</v>
      </c>
      <c r="C18" s="30"/>
      <c r="D18" s="30">
        <v>954.054</v>
      </c>
      <c r="E18" s="30"/>
      <c r="F18" s="30">
        <v>238.314</v>
      </c>
      <c r="G18" s="16"/>
      <c r="H18" s="14">
        <f>SUM(C18:G18)</f>
        <v>1192.368</v>
      </c>
    </row>
    <row r="19" spans="1:8" ht="32.25" customHeight="1" thickBot="1">
      <c r="A19" s="47"/>
      <c r="B19" s="4" t="s">
        <v>5</v>
      </c>
      <c r="C19" s="21"/>
      <c r="D19" s="21"/>
      <c r="E19" s="21"/>
      <c r="F19" s="21"/>
      <c r="G19" s="21"/>
      <c r="H19" s="15">
        <f>SUM(D19:G19)</f>
        <v>0</v>
      </c>
    </row>
    <row r="20" spans="1:8" ht="19.5" customHeight="1">
      <c r="A20" s="45" t="s">
        <v>24</v>
      </c>
      <c r="B20" s="23" t="s">
        <v>4</v>
      </c>
      <c r="C20" s="30"/>
      <c r="D20" s="30">
        <v>9836.07</v>
      </c>
      <c r="E20" s="30"/>
      <c r="F20" s="30"/>
      <c r="G20" s="30"/>
      <c r="H20" s="14">
        <f>SUM(C20:G20)</f>
        <v>9836.07</v>
      </c>
    </row>
    <row r="21" spans="1:8" ht="33" customHeight="1" thickBot="1">
      <c r="A21" s="47"/>
      <c r="B21" s="4" t="s">
        <v>5</v>
      </c>
      <c r="C21" s="37"/>
      <c r="D21" s="37"/>
      <c r="E21" s="37"/>
      <c r="F21" s="37"/>
      <c r="G21" s="37"/>
      <c r="H21" s="15">
        <f>SUM(D21:G21)</f>
        <v>0</v>
      </c>
    </row>
    <row r="22" spans="3:8" ht="15">
      <c r="C22" s="28"/>
      <c r="H22" s="18"/>
    </row>
    <row r="23" ht="15">
      <c r="H23" s="18"/>
    </row>
    <row r="24" ht="15">
      <c r="H24" s="19"/>
    </row>
  </sheetData>
  <sheetProtection/>
  <mergeCells count="12">
    <mergeCell ref="A2:H2"/>
    <mergeCell ref="A4:A5"/>
    <mergeCell ref="B4:B5"/>
    <mergeCell ref="C4:H4"/>
    <mergeCell ref="A6:A7"/>
    <mergeCell ref="A8:A9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Д.Бузыкин</cp:lastModifiedBy>
  <cp:lastPrinted>2020-03-05T12:47:15Z</cp:lastPrinted>
  <dcterms:created xsi:type="dcterms:W3CDTF">2010-10-28T06:49:01Z</dcterms:created>
  <dcterms:modified xsi:type="dcterms:W3CDTF">2020-12-09T04:59:53Z</dcterms:modified>
  <cp:category/>
  <cp:version/>
  <cp:contentType/>
  <cp:contentStatus/>
</cp:coreProperties>
</file>